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35" windowWidth="17955" windowHeight="120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'Munka1'!$A$1:$Q$28</definedName>
  </definedNames>
  <calcPr fullCalcOnLoad="1"/>
</workbook>
</file>

<file path=xl/sharedStrings.xml><?xml version="1.0" encoding="utf-8"?>
<sst xmlns="http://schemas.openxmlformats.org/spreadsheetml/2006/main" count="461" uniqueCount="109">
  <si>
    <t>OSZT</t>
  </si>
  <si>
    <t>TIP</t>
  </si>
  <si>
    <t>NÉV</t>
  </si>
  <si>
    <t>RG65</t>
  </si>
  <si>
    <t>Juhász Jenő</t>
  </si>
  <si>
    <t>Benedek Zoltán</t>
  </si>
  <si>
    <t>Valernovics Zoltán</t>
  </si>
  <si>
    <t>Decsi Ferenc</t>
  </si>
  <si>
    <t>MM</t>
  </si>
  <si>
    <t>Horváth István</t>
  </si>
  <si>
    <t>FUTAM:</t>
  </si>
  <si>
    <t>Csíbor</t>
  </si>
  <si>
    <t>Kelemen Csaba</t>
  </si>
  <si>
    <t>Nagy Szilárd</t>
  </si>
  <si>
    <t>Kekecs Péter</t>
  </si>
  <si>
    <t>Terdik István</t>
  </si>
  <si>
    <t>VSZ</t>
  </si>
  <si>
    <t>JIF2</t>
  </si>
  <si>
    <t>G</t>
  </si>
  <si>
    <t>Viper</t>
  </si>
  <si>
    <t>Országh Tibor</t>
  </si>
  <si>
    <t xml:space="preserve"> </t>
  </si>
  <si>
    <t>Bata Zoltán</t>
  </si>
  <si>
    <t>Schulek János</t>
  </si>
  <si>
    <t>Lakatos András</t>
  </si>
  <si>
    <t>Gord.</t>
  </si>
  <si>
    <t>HELY:</t>
  </si>
  <si>
    <t>Forrai István</t>
  </si>
  <si>
    <t>Franyó Zoltán</t>
  </si>
  <si>
    <t>Offset</t>
  </si>
  <si>
    <t>NEVEZŐ:</t>
  </si>
  <si>
    <t>KZs1</t>
  </si>
  <si>
    <t>Kanozsai Zoltán</t>
  </si>
  <si>
    <t>Schulek _Gáspár</t>
  </si>
  <si>
    <t>ÖSSZ</t>
  </si>
  <si>
    <t>PONT</t>
  </si>
  <si>
    <t>HELYEZÉS</t>
  </si>
  <si>
    <t>HAJÓ</t>
  </si>
  <si>
    <t>VERSENYZŐ</t>
  </si>
  <si>
    <t>FUTAM</t>
  </si>
  <si>
    <t>VASÁRNAPI BUDAPESTI REGATTÁK 2013-2014 1. VERSENY 2013.12.15. VÁROSLIGET</t>
  </si>
  <si>
    <t>NEVEZÉSEK</t>
  </si>
  <si>
    <t>(piros:kieső futam)</t>
  </si>
  <si>
    <t>74M</t>
  </si>
  <si>
    <t>Forró Krisztián</t>
  </si>
  <si>
    <t>147M</t>
  </si>
  <si>
    <t>Zimmer Márton</t>
  </si>
  <si>
    <t>924M</t>
  </si>
  <si>
    <t>39M</t>
  </si>
  <si>
    <t>11M</t>
  </si>
  <si>
    <t>Lendvai Gábor</t>
  </si>
  <si>
    <t>VASÁRNAPI BUDAPESTI REGATTÁK 2013-2014 2. VERSENY 2013.12.29. VÁROSLIGETI TÓ</t>
  </si>
  <si>
    <t>KIESŐ FUTAMOK</t>
  </si>
  <si>
    <t>Antal Gábor</t>
  </si>
  <si>
    <t>Kreskai György</t>
  </si>
  <si>
    <t>Beliczay Péter</t>
  </si>
  <si>
    <t>Jif2</t>
  </si>
  <si>
    <t>Ozsvárt Attila</t>
  </si>
  <si>
    <t>Philippovich Máté</t>
  </si>
  <si>
    <t>71M</t>
  </si>
  <si>
    <t>Benedek Árpád</t>
  </si>
  <si>
    <t>Decsi ferenc</t>
  </si>
  <si>
    <t>VASÁRNAPI BUDAPESTI REGATTÁK 2013-2014 3. VERSENY 2014.01.19. VÁROSLIGETI TÓ</t>
  </si>
  <si>
    <t>Dániel Gábor</t>
  </si>
  <si>
    <t>41M</t>
  </si>
  <si>
    <t>904M</t>
  </si>
  <si>
    <t>Frank Zoltán</t>
  </si>
  <si>
    <t>Z2</t>
  </si>
  <si>
    <t>G11</t>
  </si>
  <si>
    <t>12_29</t>
  </si>
  <si>
    <t>01_19</t>
  </si>
  <si>
    <t>02_16</t>
  </si>
  <si>
    <t>03_16</t>
  </si>
  <si>
    <t>Schulek Gáspár</t>
  </si>
  <si>
    <t>426M</t>
  </si>
  <si>
    <t>763M</t>
  </si>
  <si>
    <t>Beliczai Péter</t>
  </si>
  <si>
    <t>Philipovich Máté</t>
  </si>
  <si>
    <t>10M</t>
  </si>
  <si>
    <t>Dobos Attila</t>
  </si>
  <si>
    <t>12_15</t>
  </si>
  <si>
    <t>S147</t>
  </si>
  <si>
    <t>Forrai Csaba</t>
  </si>
  <si>
    <t>JIF65</t>
  </si>
  <si>
    <t>Barta Kálmán</t>
  </si>
  <si>
    <t>DrFr</t>
  </si>
  <si>
    <t>Gor1.2</t>
  </si>
  <si>
    <t>Viperf.</t>
  </si>
  <si>
    <t>G111</t>
  </si>
  <si>
    <t>Bat6</t>
  </si>
  <si>
    <t>Gor1.1</t>
  </si>
  <si>
    <t>VASÁRNAPI BUDAPESTI REGATTÁK 2013-2014 4. VERSENY 2014.02.16. VÁROSLIGETI TÓ</t>
  </si>
  <si>
    <t>Sárdi István</t>
  </si>
  <si>
    <t>Gergely András</t>
  </si>
  <si>
    <t>VASÁRNAPI BUDAPESTI REGATTÁK 2013-2014 5. VERSENY 2014.03.16. VÁROSLIGETI TÓ</t>
  </si>
  <si>
    <t>Gord</t>
  </si>
  <si>
    <t>m147</t>
  </si>
  <si>
    <t>Csib.</t>
  </si>
  <si>
    <t>Lakatos andrás</t>
  </si>
  <si>
    <t>m924</t>
  </si>
  <si>
    <t>Gergely andrás</t>
  </si>
  <si>
    <t>DF</t>
  </si>
  <si>
    <t>m3</t>
  </si>
  <si>
    <t>m777MM</t>
  </si>
  <si>
    <t>777M</t>
  </si>
  <si>
    <t>Kiss Attila</t>
  </si>
  <si>
    <t>m777</t>
  </si>
  <si>
    <t>m41</t>
  </si>
  <si>
    <t>Vasárnapi Budapesti Regatták 2013-2014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</si>
</sst>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zoomScale="80" zoomScaleNormal="80" workbookViewId="0" topLeftCell="A150">
      <selection activeCell="V152" sqref="V152"/>
    </sheetView>
  </sheetViews>
  <sheetFormatPr defaultColWidth="9.140625" defaultRowHeight="12.75"/>
  <cols>
    <col min="1" max="1" width="6.28125" style="1" customWidth="1"/>
    <col min="2" max="2" width="6.8515625" style="1" customWidth="1"/>
    <col min="3" max="3" width="8.00390625" style="1" customWidth="1"/>
    <col min="4" max="4" width="21.57421875" style="1" customWidth="1"/>
    <col min="5" max="5" width="7.00390625" style="1" customWidth="1"/>
    <col min="6" max="16" width="7.7109375" style="1" customWidth="1"/>
    <col min="17" max="16384" width="8.421875" style="1" customWidth="1"/>
  </cols>
  <sheetData>
    <row r="1" ht="15">
      <c r="A1" s="1" t="s">
        <v>94</v>
      </c>
    </row>
    <row r="2" spans="1:6" ht="15.75" thickBot="1">
      <c r="A2" s="1" t="s">
        <v>30</v>
      </c>
      <c r="E2" s="1" t="s">
        <v>26</v>
      </c>
      <c r="F2" s="1" t="s">
        <v>10</v>
      </c>
    </row>
    <row r="3" spans="1:17" ht="18.75" customHeight="1" thickBot="1" thickTop="1">
      <c r="A3" s="8" t="s">
        <v>16</v>
      </c>
      <c r="B3" s="8" t="s">
        <v>0</v>
      </c>
      <c r="C3" s="8" t="s">
        <v>1</v>
      </c>
      <c r="D3" s="8" t="s">
        <v>2</v>
      </c>
      <c r="E3" s="8"/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</row>
    <row r="4" spans="1:17" ht="18.75" customHeight="1" thickBot="1" thickTop="1">
      <c r="A4" s="7">
        <v>8</v>
      </c>
      <c r="B4" s="7" t="s">
        <v>3</v>
      </c>
      <c r="C4" s="7" t="s">
        <v>17</v>
      </c>
      <c r="D4" s="9" t="s">
        <v>4</v>
      </c>
      <c r="E4" s="8">
        <v>1</v>
      </c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.75" customHeight="1" thickBot="1" thickTop="1">
      <c r="A5" s="5">
        <v>611</v>
      </c>
      <c r="B5" s="5" t="s">
        <v>3</v>
      </c>
      <c r="C5" s="5"/>
      <c r="D5" s="10" t="s">
        <v>5</v>
      </c>
      <c r="E5" s="8">
        <v>2</v>
      </c>
      <c r="F5" s="1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8.75" customHeight="1" thickBot="1" thickTop="1">
      <c r="A6" s="5">
        <v>777</v>
      </c>
      <c r="B6" s="5" t="s">
        <v>3</v>
      </c>
      <c r="C6" s="5"/>
      <c r="D6" s="10" t="s">
        <v>20</v>
      </c>
      <c r="E6" s="8">
        <v>3</v>
      </c>
      <c r="F6" s="13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 customHeight="1" thickBot="1" thickTop="1">
      <c r="A7" s="5"/>
      <c r="B7" s="5"/>
      <c r="C7" s="5"/>
      <c r="D7" s="10"/>
      <c r="E7" s="8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8.75" customHeight="1" thickBot="1" thickTop="1">
      <c r="A8" s="6">
        <v>147</v>
      </c>
      <c r="B8" s="6" t="s">
        <v>3</v>
      </c>
      <c r="C8" s="6" t="s">
        <v>95</v>
      </c>
      <c r="D8" s="11" t="s">
        <v>23</v>
      </c>
      <c r="E8" s="8">
        <v>5</v>
      </c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8.75" customHeight="1" thickBot="1" thickTop="1">
      <c r="A9" s="5" t="s">
        <v>96</v>
      </c>
      <c r="B9" s="5" t="s">
        <v>8</v>
      </c>
      <c r="C9" s="5" t="s">
        <v>8</v>
      </c>
      <c r="D9" s="10" t="s">
        <v>46</v>
      </c>
      <c r="E9" s="8">
        <v>6</v>
      </c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8.75" customHeight="1" thickBot="1" thickTop="1">
      <c r="A10" s="7">
        <v>40</v>
      </c>
      <c r="B10" s="7" t="s">
        <v>3</v>
      </c>
      <c r="C10" s="7" t="s">
        <v>56</v>
      </c>
      <c r="D10" s="9" t="s">
        <v>7</v>
      </c>
      <c r="E10" s="8">
        <v>7</v>
      </c>
      <c r="F10" s="1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8.75" customHeight="1" thickBot="1" thickTop="1">
      <c r="A11" s="5">
        <v>137</v>
      </c>
      <c r="B11" s="5" t="s">
        <v>3</v>
      </c>
      <c r="C11" s="5" t="s">
        <v>89</v>
      </c>
      <c r="D11" s="10" t="s">
        <v>22</v>
      </c>
      <c r="E11" s="8">
        <v>8</v>
      </c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8.75" customHeight="1" thickBot="1" thickTop="1">
      <c r="A12" s="5">
        <v>60</v>
      </c>
      <c r="B12" s="5" t="s">
        <v>3</v>
      </c>
      <c r="C12" s="5" t="s">
        <v>97</v>
      </c>
      <c r="D12" s="10" t="s">
        <v>9</v>
      </c>
      <c r="E12" s="8">
        <v>9</v>
      </c>
      <c r="F12" s="1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8.75" customHeight="1" thickBot="1" thickTop="1">
      <c r="A13" s="5">
        <v>64</v>
      </c>
      <c r="B13" s="5" t="s">
        <v>3</v>
      </c>
      <c r="C13" s="5" t="s">
        <v>97</v>
      </c>
      <c r="D13" s="10" t="s">
        <v>98</v>
      </c>
      <c r="E13" s="8">
        <v>10</v>
      </c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8.75" customHeight="1" thickBot="1" thickTop="1">
      <c r="A14" s="5">
        <v>71</v>
      </c>
      <c r="B14" s="5" t="s">
        <v>3</v>
      </c>
      <c r="C14" s="5" t="s">
        <v>97</v>
      </c>
      <c r="D14" s="10" t="s">
        <v>66</v>
      </c>
      <c r="E14" s="8">
        <v>11</v>
      </c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8.75" customHeight="1" thickBot="1" thickTop="1">
      <c r="A15" s="5" t="s">
        <v>99</v>
      </c>
      <c r="B15" s="5" t="s">
        <v>8</v>
      </c>
      <c r="C15" s="5" t="s">
        <v>8</v>
      </c>
      <c r="D15" s="10" t="s">
        <v>14</v>
      </c>
      <c r="E15" s="8">
        <v>12</v>
      </c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8.75" customHeight="1" thickBot="1" thickTop="1">
      <c r="A16" s="5">
        <v>55</v>
      </c>
      <c r="B16" s="5" t="s">
        <v>3</v>
      </c>
      <c r="C16" s="5" t="s">
        <v>101</v>
      </c>
      <c r="D16" s="10" t="s">
        <v>100</v>
      </c>
      <c r="E16" s="8">
        <v>13</v>
      </c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8.75" customHeight="1" thickBot="1" thickTop="1">
      <c r="A17" s="5" t="s">
        <v>102</v>
      </c>
      <c r="B17" s="5" t="s">
        <v>8</v>
      </c>
      <c r="C17" s="5" t="s">
        <v>8</v>
      </c>
      <c r="D17" s="10" t="s">
        <v>55</v>
      </c>
      <c r="E17" s="8">
        <v>14</v>
      </c>
      <c r="F17" s="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8.75" customHeight="1" thickBot="1" thickTop="1">
      <c r="A18" s="5" t="s">
        <v>103</v>
      </c>
      <c r="B18" s="5"/>
      <c r="C18" s="5" t="s">
        <v>8</v>
      </c>
      <c r="D18" s="10" t="s">
        <v>105</v>
      </c>
      <c r="E18" s="8">
        <v>15</v>
      </c>
      <c r="F18" s="1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8.75" customHeight="1" thickBot="1" thickTop="1">
      <c r="A19" s="5"/>
      <c r="B19" s="5"/>
      <c r="C19" s="5"/>
      <c r="D19" s="10"/>
      <c r="E19" s="8">
        <v>16</v>
      </c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8.75" customHeight="1" thickBot="1" thickTop="1">
      <c r="A20" s="5"/>
      <c r="B20" s="5"/>
      <c r="C20" s="5"/>
      <c r="D20" s="10"/>
      <c r="E20" s="8">
        <v>17</v>
      </c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8.75" customHeight="1" thickBot="1" thickTop="1">
      <c r="A21" s="5"/>
      <c r="B21" s="5"/>
      <c r="C21" s="5"/>
      <c r="D21" s="10"/>
      <c r="E21" s="8">
        <v>18</v>
      </c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8.75" customHeight="1" thickBot="1" thickTop="1">
      <c r="A22" s="5"/>
      <c r="B22" s="5"/>
      <c r="C22" s="5"/>
      <c r="D22" s="10"/>
      <c r="E22" s="8">
        <v>19</v>
      </c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8.75" customHeight="1" thickBot="1" thickTop="1">
      <c r="A23" s="5"/>
      <c r="B23" s="5"/>
      <c r="C23" s="5"/>
      <c r="D23" s="10"/>
      <c r="E23" s="8">
        <v>20</v>
      </c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8.75" customHeight="1" thickBot="1" thickTop="1">
      <c r="A24" s="5"/>
      <c r="B24" s="5"/>
      <c r="C24" s="5"/>
      <c r="D24" s="10"/>
      <c r="E24" s="8">
        <v>21</v>
      </c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8.75" customHeight="1" thickBot="1" thickTop="1">
      <c r="A25" s="5"/>
      <c r="B25" s="5"/>
      <c r="C25" s="5"/>
      <c r="D25" s="10"/>
      <c r="E25" s="8">
        <v>22</v>
      </c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8.75" customHeight="1" thickBot="1" thickTop="1">
      <c r="A26" s="5"/>
      <c r="B26" s="5"/>
      <c r="C26" s="5"/>
      <c r="D26" s="10"/>
      <c r="E26" s="8">
        <v>23</v>
      </c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8.75" customHeight="1" thickBot="1" thickTop="1">
      <c r="A27" s="6"/>
      <c r="B27" s="6"/>
      <c r="C27" s="6"/>
      <c r="D27" s="11"/>
      <c r="E27" s="15">
        <v>24</v>
      </c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8.75" customHeight="1" thickBot="1" thickTop="1">
      <c r="A28" s="5"/>
      <c r="B28" s="5"/>
      <c r="C28" s="5"/>
      <c r="D28" s="10"/>
      <c r="E28" s="8">
        <v>25</v>
      </c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6" ht="18.75" customHeight="1" thickTop="1">
      <c r="A29" s="17"/>
      <c r="B29" s="17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8.75" customHeight="1">
      <c r="A30" s="17"/>
      <c r="B30" s="17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.75" customHeight="1" thickBot="1">
      <c r="A31" s="17" t="s">
        <v>108</v>
      </c>
      <c r="B31" s="17"/>
      <c r="C31" s="17"/>
      <c r="D31" s="17"/>
      <c r="E31" s="17"/>
      <c r="F31" s="18" t="s">
        <v>80</v>
      </c>
      <c r="G31" s="47" t="s">
        <v>69</v>
      </c>
      <c r="H31" s="18" t="s">
        <v>70</v>
      </c>
      <c r="I31" s="18" t="s">
        <v>71</v>
      </c>
      <c r="J31" s="18" t="s">
        <v>72</v>
      </c>
      <c r="K31" s="18"/>
      <c r="L31" s="18"/>
      <c r="M31" s="18"/>
      <c r="N31" s="18"/>
      <c r="O31" s="18"/>
      <c r="P31" s="18"/>
    </row>
    <row r="32" spans="1:14" ht="18.75" customHeight="1" thickBot="1" thickTop="1">
      <c r="A32" s="8" t="s">
        <v>16</v>
      </c>
      <c r="B32" s="8" t="s">
        <v>0</v>
      </c>
      <c r="C32" s="8" t="s">
        <v>1</v>
      </c>
      <c r="D32" s="8" t="s">
        <v>2</v>
      </c>
      <c r="E32" s="8"/>
      <c r="F32" s="8">
        <v>1</v>
      </c>
      <c r="G32" s="8">
        <v>2</v>
      </c>
      <c r="H32" s="8">
        <v>3</v>
      </c>
      <c r="I32" s="8">
        <v>4</v>
      </c>
      <c r="J32" s="8">
        <v>5</v>
      </c>
      <c r="K32" s="16" t="s">
        <v>35</v>
      </c>
      <c r="L32" s="16" t="s">
        <v>34</v>
      </c>
      <c r="M32" s="16" t="s">
        <v>3</v>
      </c>
      <c r="N32" s="16" t="s">
        <v>8</v>
      </c>
    </row>
    <row r="33" spans="1:14" ht="18.75" customHeight="1" thickBot="1" thickTop="1">
      <c r="A33" s="7">
        <v>611</v>
      </c>
      <c r="B33" s="7" t="s">
        <v>3</v>
      </c>
      <c r="C33" s="7" t="s">
        <v>21</v>
      </c>
      <c r="D33" s="9" t="s">
        <v>5</v>
      </c>
      <c r="E33" s="8">
        <v>1</v>
      </c>
      <c r="F33" s="12">
        <v>1</v>
      </c>
      <c r="G33" s="3">
        <v>2</v>
      </c>
      <c r="H33" s="3">
        <v>2</v>
      </c>
      <c r="I33" s="3">
        <v>1</v>
      </c>
      <c r="J33" s="3">
        <v>1</v>
      </c>
      <c r="K33" s="16">
        <f>SUM(F33:J33)</f>
        <v>7</v>
      </c>
      <c r="L33" s="8">
        <v>1</v>
      </c>
      <c r="M33" s="16">
        <v>1</v>
      </c>
      <c r="N33" s="16"/>
    </row>
    <row r="34" spans="1:14" ht="18.75" customHeight="1" thickBot="1" thickTop="1">
      <c r="A34" s="5">
        <v>147</v>
      </c>
      <c r="B34" s="5" t="s">
        <v>3</v>
      </c>
      <c r="C34" s="5"/>
      <c r="D34" s="10" t="s">
        <v>23</v>
      </c>
      <c r="E34" s="8">
        <v>2</v>
      </c>
      <c r="F34" s="13">
        <v>7</v>
      </c>
      <c r="G34" s="2">
        <v>9</v>
      </c>
      <c r="H34" s="2">
        <v>1</v>
      </c>
      <c r="I34" s="2">
        <v>2</v>
      </c>
      <c r="J34" s="2">
        <v>2</v>
      </c>
      <c r="K34" s="16">
        <f>SUM(F34:J34)</f>
        <v>21</v>
      </c>
      <c r="L34" s="8">
        <v>2</v>
      </c>
      <c r="M34" s="16">
        <v>2</v>
      </c>
      <c r="N34" s="16"/>
    </row>
    <row r="35" spans="1:14" ht="18.75" customHeight="1" thickBot="1" thickTop="1">
      <c r="A35" s="5">
        <v>113</v>
      </c>
      <c r="B35" s="5" t="s">
        <v>3</v>
      </c>
      <c r="C35" s="5" t="s">
        <v>19</v>
      </c>
      <c r="D35" s="10" t="s">
        <v>27</v>
      </c>
      <c r="E35" s="8">
        <v>3</v>
      </c>
      <c r="F35" s="13">
        <v>3</v>
      </c>
      <c r="G35" s="2">
        <v>3</v>
      </c>
      <c r="H35" s="2">
        <v>9</v>
      </c>
      <c r="I35" s="2">
        <v>4</v>
      </c>
      <c r="J35" s="2">
        <v>14</v>
      </c>
      <c r="K35" s="16">
        <f>SUM(F35:J35)</f>
        <v>33</v>
      </c>
      <c r="L35" s="8">
        <v>3</v>
      </c>
      <c r="M35" s="16">
        <v>3</v>
      </c>
      <c r="N35" s="16"/>
    </row>
    <row r="36" spans="1:14" ht="18.75" customHeight="1" thickBot="1" thickTop="1">
      <c r="A36" s="5" t="s">
        <v>47</v>
      </c>
      <c r="B36" s="5" t="s">
        <v>8</v>
      </c>
      <c r="C36" s="5"/>
      <c r="D36" s="10" t="s">
        <v>14</v>
      </c>
      <c r="E36" s="8">
        <v>4</v>
      </c>
      <c r="F36" s="13">
        <v>2</v>
      </c>
      <c r="G36" s="2">
        <v>7</v>
      </c>
      <c r="H36" s="2">
        <v>4</v>
      </c>
      <c r="I36" s="2">
        <v>18</v>
      </c>
      <c r="J36" s="2">
        <v>3</v>
      </c>
      <c r="K36" s="16">
        <f>SUM(F36:J36)</f>
        <v>34</v>
      </c>
      <c r="L36" s="8">
        <v>4</v>
      </c>
      <c r="M36" s="16"/>
      <c r="N36" s="16">
        <v>1</v>
      </c>
    </row>
    <row r="37" spans="1:14" ht="18.75" customHeight="1" thickBot="1" thickTop="1">
      <c r="A37" s="5" t="s">
        <v>48</v>
      </c>
      <c r="B37" s="5" t="s">
        <v>8</v>
      </c>
      <c r="C37" s="5"/>
      <c r="D37" s="10" t="s">
        <v>15</v>
      </c>
      <c r="E37" s="8">
        <v>5</v>
      </c>
      <c r="F37" s="13">
        <v>4</v>
      </c>
      <c r="G37" s="2">
        <v>4</v>
      </c>
      <c r="H37" s="2">
        <v>6</v>
      </c>
      <c r="I37" s="2">
        <v>10</v>
      </c>
      <c r="J37" s="2">
        <v>14</v>
      </c>
      <c r="K37" s="16">
        <f>SUM(F37:J37)</f>
        <v>38</v>
      </c>
      <c r="L37" s="8">
        <v>5</v>
      </c>
      <c r="M37" s="16"/>
      <c r="N37" s="16">
        <v>2</v>
      </c>
    </row>
    <row r="38" spans="1:14" ht="18.75" customHeight="1" thickBot="1" thickTop="1">
      <c r="A38" s="6">
        <v>60</v>
      </c>
      <c r="B38" s="6" t="s">
        <v>3</v>
      </c>
      <c r="C38" s="6"/>
      <c r="D38" s="11" t="s">
        <v>9</v>
      </c>
      <c r="E38" s="8">
        <v>6</v>
      </c>
      <c r="F38" s="14">
        <v>6</v>
      </c>
      <c r="G38" s="4">
        <v>11</v>
      </c>
      <c r="H38" s="4">
        <v>13</v>
      </c>
      <c r="I38" s="4">
        <v>3</v>
      </c>
      <c r="J38" s="4">
        <v>7</v>
      </c>
      <c r="K38" s="16">
        <f>SUM(F38:J38)</f>
        <v>40</v>
      </c>
      <c r="L38" s="8">
        <v>6</v>
      </c>
      <c r="M38" s="16">
        <v>4</v>
      </c>
      <c r="N38" s="16"/>
    </row>
    <row r="39" spans="1:14" ht="18.75" customHeight="1" thickBot="1" thickTop="1">
      <c r="A39" s="7">
        <v>777</v>
      </c>
      <c r="B39" s="7" t="s">
        <v>3</v>
      </c>
      <c r="C39" s="7"/>
      <c r="D39" s="9" t="s">
        <v>20</v>
      </c>
      <c r="E39" s="8">
        <v>7</v>
      </c>
      <c r="F39" s="12">
        <v>5</v>
      </c>
      <c r="G39" s="3">
        <v>20</v>
      </c>
      <c r="H39" s="3">
        <v>12</v>
      </c>
      <c r="I39" s="3">
        <v>5</v>
      </c>
      <c r="J39" s="3">
        <v>5</v>
      </c>
      <c r="K39" s="16">
        <f>SUM(F39:J39)</f>
        <v>47</v>
      </c>
      <c r="L39" s="8">
        <v>7</v>
      </c>
      <c r="M39" s="16">
        <v>5</v>
      </c>
      <c r="N39" s="16"/>
    </row>
    <row r="40" spans="1:14" ht="18.75" customHeight="1" thickBot="1" thickTop="1">
      <c r="A40" s="5">
        <v>44</v>
      </c>
      <c r="B40" s="5" t="s">
        <v>3</v>
      </c>
      <c r="C40" s="5" t="s">
        <v>21</v>
      </c>
      <c r="D40" s="10" t="s">
        <v>32</v>
      </c>
      <c r="E40" s="8">
        <v>8</v>
      </c>
      <c r="F40" s="13">
        <v>8</v>
      </c>
      <c r="G40" s="2">
        <v>8</v>
      </c>
      <c r="H40" s="2">
        <v>3</v>
      </c>
      <c r="I40" s="2">
        <v>14</v>
      </c>
      <c r="J40" s="2">
        <v>14</v>
      </c>
      <c r="K40" s="16">
        <f>SUM(F40:J40)</f>
        <v>47</v>
      </c>
      <c r="L40" s="8">
        <v>8</v>
      </c>
      <c r="M40" s="16">
        <v>6</v>
      </c>
      <c r="N40" s="16"/>
    </row>
    <row r="41" spans="1:14" ht="18.75" customHeight="1" thickBot="1" thickTop="1">
      <c r="A41" s="5">
        <v>137</v>
      </c>
      <c r="B41" s="5" t="s">
        <v>3</v>
      </c>
      <c r="C41" s="5" t="s">
        <v>21</v>
      </c>
      <c r="D41" s="10" t="s">
        <v>22</v>
      </c>
      <c r="E41" s="8">
        <v>9</v>
      </c>
      <c r="F41" s="13">
        <v>16</v>
      </c>
      <c r="G41" s="2">
        <v>3</v>
      </c>
      <c r="H41" s="2">
        <v>17</v>
      </c>
      <c r="I41" s="2">
        <v>6</v>
      </c>
      <c r="J41" s="2">
        <v>9</v>
      </c>
      <c r="K41" s="16">
        <f>SUM(F41:J41)</f>
        <v>51</v>
      </c>
      <c r="L41" s="8">
        <v>9</v>
      </c>
      <c r="M41" s="16">
        <v>7</v>
      </c>
      <c r="N41" s="16"/>
    </row>
    <row r="42" spans="1:14" ht="18.75" customHeight="1" thickBot="1" thickTop="1">
      <c r="A42" s="5" t="s">
        <v>49</v>
      </c>
      <c r="B42" s="5" t="s">
        <v>8</v>
      </c>
      <c r="C42" s="5"/>
      <c r="D42" s="10" t="s">
        <v>50</v>
      </c>
      <c r="E42" s="8">
        <v>10</v>
      </c>
      <c r="F42" s="13">
        <v>16</v>
      </c>
      <c r="G42" s="2">
        <v>6</v>
      </c>
      <c r="H42" s="2">
        <v>5</v>
      </c>
      <c r="I42" s="2">
        <v>12</v>
      </c>
      <c r="J42" s="2">
        <v>14</v>
      </c>
      <c r="K42" s="16">
        <f>SUM(F42:J42)</f>
        <v>53</v>
      </c>
      <c r="L42" s="8">
        <v>10</v>
      </c>
      <c r="M42" s="16"/>
      <c r="N42" s="16">
        <v>3</v>
      </c>
    </row>
    <row r="43" spans="1:14" ht="18.75" customHeight="1" thickBot="1" thickTop="1">
      <c r="A43" s="5" t="s">
        <v>43</v>
      </c>
      <c r="B43" s="5" t="s">
        <v>8</v>
      </c>
      <c r="C43" s="5"/>
      <c r="D43" s="10" t="s">
        <v>44</v>
      </c>
      <c r="E43" s="8">
        <v>11</v>
      </c>
      <c r="F43" s="13">
        <v>16</v>
      </c>
      <c r="G43" s="2">
        <v>10</v>
      </c>
      <c r="H43" s="2">
        <v>7</v>
      </c>
      <c r="I43" s="2">
        <v>7</v>
      </c>
      <c r="J43" s="2">
        <v>14</v>
      </c>
      <c r="K43" s="16">
        <f>SUM(F43:J43)</f>
        <v>54</v>
      </c>
      <c r="L43" s="8">
        <v>11</v>
      </c>
      <c r="M43" s="16"/>
      <c r="N43" s="16">
        <v>4</v>
      </c>
    </row>
    <row r="44" spans="1:14" ht="18.75" customHeight="1" thickBot="1" thickTop="1">
      <c r="A44" s="5">
        <v>8</v>
      </c>
      <c r="B44" s="5" t="s">
        <v>3</v>
      </c>
      <c r="C44" s="5" t="s">
        <v>17</v>
      </c>
      <c r="D44" s="10" t="s">
        <v>4</v>
      </c>
      <c r="E44" s="8">
        <v>12</v>
      </c>
      <c r="F44" s="13">
        <v>10</v>
      </c>
      <c r="G44" s="2">
        <v>18</v>
      </c>
      <c r="H44" s="2">
        <v>14</v>
      </c>
      <c r="I44" s="2">
        <v>9</v>
      </c>
      <c r="J44" s="2">
        <v>8</v>
      </c>
      <c r="K44" s="16">
        <f>SUM(F44:J44)</f>
        <v>59</v>
      </c>
      <c r="L44" s="8">
        <v>12</v>
      </c>
      <c r="M44" s="16">
        <v>8</v>
      </c>
      <c r="N44" s="16"/>
    </row>
    <row r="45" spans="1:14" ht="18.75" customHeight="1" thickBot="1" thickTop="1">
      <c r="A45" s="5" t="s">
        <v>64</v>
      </c>
      <c r="B45" s="5" t="s">
        <v>8</v>
      </c>
      <c r="C45" s="5"/>
      <c r="D45" s="10" t="s">
        <v>63</v>
      </c>
      <c r="E45" s="8">
        <v>13</v>
      </c>
      <c r="F45" s="13">
        <v>16</v>
      </c>
      <c r="G45" s="2">
        <v>20</v>
      </c>
      <c r="H45" s="2">
        <v>8</v>
      </c>
      <c r="I45" s="2">
        <v>11</v>
      </c>
      <c r="J45" s="2">
        <v>6</v>
      </c>
      <c r="K45" s="16">
        <f>SUM(F45:J45)</f>
        <v>61</v>
      </c>
      <c r="L45" s="8">
        <v>13</v>
      </c>
      <c r="M45" s="16"/>
      <c r="N45" s="16">
        <v>5</v>
      </c>
    </row>
    <row r="46" spans="1:14" ht="18.75" customHeight="1" thickBot="1" thickTop="1">
      <c r="A46" s="5" t="s">
        <v>74</v>
      </c>
      <c r="B46" s="5" t="s">
        <v>8</v>
      </c>
      <c r="C46" s="5"/>
      <c r="D46" s="10" t="s">
        <v>53</v>
      </c>
      <c r="E46" s="8">
        <v>14</v>
      </c>
      <c r="F46" s="13">
        <v>16</v>
      </c>
      <c r="G46" s="2">
        <v>1</v>
      </c>
      <c r="H46" s="2">
        <v>19</v>
      </c>
      <c r="I46" s="2">
        <v>18</v>
      </c>
      <c r="J46" s="2">
        <v>14</v>
      </c>
      <c r="K46" s="16">
        <f>SUM(F46:J46)</f>
        <v>68</v>
      </c>
      <c r="L46" s="8">
        <v>14</v>
      </c>
      <c r="M46" s="16"/>
      <c r="N46" s="16">
        <v>6</v>
      </c>
    </row>
    <row r="47" spans="1:14" ht="18.75" customHeight="1" thickBot="1" thickTop="1">
      <c r="A47" s="5">
        <v>31</v>
      </c>
      <c r="B47" s="5" t="s">
        <v>3</v>
      </c>
      <c r="C47" s="5"/>
      <c r="D47" s="10" t="s">
        <v>76</v>
      </c>
      <c r="E47" s="8">
        <v>15</v>
      </c>
      <c r="F47" s="13">
        <v>16</v>
      </c>
      <c r="G47" s="2">
        <v>13</v>
      </c>
      <c r="H47" s="2">
        <v>19</v>
      </c>
      <c r="I47" s="2">
        <v>18</v>
      </c>
      <c r="J47" s="2">
        <v>4</v>
      </c>
      <c r="K47" s="16">
        <f>SUM(F47:J47)</f>
        <v>70</v>
      </c>
      <c r="L47" s="8">
        <v>15</v>
      </c>
      <c r="M47" s="16">
        <v>9</v>
      </c>
      <c r="N47" s="16"/>
    </row>
    <row r="48" spans="1:14" ht="18.75" customHeight="1" thickBot="1" thickTop="1">
      <c r="A48" s="5">
        <v>40</v>
      </c>
      <c r="B48" s="5" t="s">
        <v>3</v>
      </c>
      <c r="C48" s="5"/>
      <c r="D48" s="10" t="s">
        <v>7</v>
      </c>
      <c r="E48" s="8">
        <v>16</v>
      </c>
      <c r="F48" s="13">
        <v>11</v>
      </c>
      <c r="G48" s="2">
        <v>17</v>
      </c>
      <c r="H48" s="2">
        <v>15</v>
      </c>
      <c r="I48" s="2">
        <v>16</v>
      </c>
      <c r="J48" s="2">
        <v>13</v>
      </c>
      <c r="K48" s="16">
        <f>SUM(F48:J48)</f>
        <v>72</v>
      </c>
      <c r="L48" s="8">
        <v>16</v>
      </c>
      <c r="M48" s="16">
        <v>10</v>
      </c>
      <c r="N48" s="16"/>
    </row>
    <row r="49" spans="1:14" ht="18.75" customHeight="1" thickBot="1" thickTop="1">
      <c r="A49" s="5" t="s">
        <v>45</v>
      </c>
      <c r="B49" s="5" t="s">
        <v>8</v>
      </c>
      <c r="C49" s="5"/>
      <c r="D49" s="10" t="s">
        <v>46</v>
      </c>
      <c r="E49" s="8">
        <v>17</v>
      </c>
      <c r="F49" s="13">
        <v>16</v>
      </c>
      <c r="G49" s="2">
        <v>20</v>
      </c>
      <c r="H49" s="2">
        <v>11</v>
      </c>
      <c r="I49" s="2">
        <v>18</v>
      </c>
      <c r="J49" s="2">
        <v>10</v>
      </c>
      <c r="K49" s="16">
        <f>SUM(F49:J49)</f>
        <v>75</v>
      </c>
      <c r="L49" s="8">
        <v>17</v>
      </c>
      <c r="M49" s="16"/>
      <c r="N49" s="16">
        <v>7</v>
      </c>
    </row>
    <row r="50" spans="1:14" ht="18.75" customHeight="1" thickBot="1" thickTop="1">
      <c r="A50" s="5">
        <v>31</v>
      </c>
      <c r="B50" s="5" t="s">
        <v>8</v>
      </c>
      <c r="C50" s="5"/>
      <c r="D50" s="10" t="s">
        <v>82</v>
      </c>
      <c r="E50" s="8">
        <v>18</v>
      </c>
      <c r="F50" s="13">
        <v>16</v>
      </c>
      <c r="G50" s="2">
        <v>20</v>
      </c>
      <c r="H50" s="2">
        <v>19</v>
      </c>
      <c r="I50" s="2">
        <v>8</v>
      </c>
      <c r="J50" s="2">
        <v>14</v>
      </c>
      <c r="K50" s="16">
        <f>SUM(F50:J50)</f>
        <v>77</v>
      </c>
      <c r="L50" s="8">
        <v>18</v>
      </c>
      <c r="M50" s="16"/>
      <c r="N50" s="16">
        <v>8</v>
      </c>
    </row>
    <row r="51" spans="1:14" ht="18.75" customHeight="1" thickBot="1" thickTop="1">
      <c r="A51" s="6" t="s">
        <v>65</v>
      </c>
      <c r="B51" s="6" t="s">
        <v>8</v>
      </c>
      <c r="C51" s="6"/>
      <c r="D51" s="11" t="s">
        <v>79</v>
      </c>
      <c r="E51" s="15">
        <v>19</v>
      </c>
      <c r="F51" s="14">
        <v>16</v>
      </c>
      <c r="G51" s="4">
        <v>20</v>
      </c>
      <c r="H51" s="4">
        <v>10</v>
      </c>
      <c r="I51" s="4">
        <v>18</v>
      </c>
      <c r="J51" s="4">
        <v>14</v>
      </c>
      <c r="K51" s="16">
        <f>SUM(F51:J51)</f>
        <v>78</v>
      </c>
      <c r="L51" s="15">
        <v>19</v>
      </c>
      <c r="M51" s="16"/>
      <c r="N51" s="16">
        <v>9</v>
      </c>
    </row>
    <row r="52" spans="1:14" ht="18.75" customHeight="1" thickBot="1" thickTop="1">
      <c r="A52" s="5" t="s">
        <v>75</v>
      </c>
      <c r="B52" s="5" t="s">
        <v>8</v>
      </c>
      <c r="C52" s="5"/>
      <c r="D52" s="10" t="s">
        <v>54</v>
      </c>
      <c r="E52" s="15">
        <v>20</v>
      </c>
      <c r="F52" s="13">
        <v>16</v>
      </c>
      <c r="G52" s="2">
        <v>12</v>
      </c>
      <c r="H52" s="2">
        <v>19</v>
      </c>
      <c r="I52" s="2">
        <v>18</v>
      </c>
      <c r="J52" s="2">
        <v>14</v>
      </c>
      <c r="K52" s="16">
        <f>SUM(F52:J52)</f>
        <v>79</v>
      </c>
      <c r="L52" s="15">
        <v>20</v>
      </c>
      <c r="M52" s="16"/>
      <c r="N52" s="16">
        <v>10</v>
      </c>
    </row>
    <row r="53" spans="1:14" ht="18.75" customHeight="1" thickBot="1" thickTop="1">
      <c r="A53" s="5">
        <v>13</v>
      </c>
      <c r="B53" s="5" t="s">
        <v>3</v>
      </c>
      <c r="C53" s="5"/>
      <c r="D53" s="10" t="s">
        <v>12</v>
      </c>
      <c r="E53" s="15">
        <v>21</v>
      </c>
      <c r="F53" s="13">
        <v>12</v>
      </c>
      <c r="G53" s="2">
        <v>20</v>
      </c>
      <c r="H53" s="2">
        <v>16</v>
      </c>
      <c r="I53" s="2">
        <v>18</v>
      </c>
      <c r="J53" s="2">
        <v>14</v>
      </c>
      <c r="K53" s="16">
        <f>SUM(F53:J53)</f>
        <v>80</v>
      </c>
      <c r="L53" s="15">
        <v>21</v>
      </c>
      <c r="M53" s="16">
        <v>11</v>
      </c>
      <c r="N53" s="16"/>
    </row>
    <row r="54" spans="1:14" ht="18.75" customHeight="1" thickBot="1" thickTop="1">
      <c r="A54" s="5">
        <v>27</v>
      </c>
      <c r="B54" s="5" t="s">
        <v>3</v>
      </c>
      <c r="C54" s="5" t="s">
        <v>56</v>
      </c>
      <c r="D54" s="10" t="s">
        <v>57</v>
      </c>
      <c r="E54" s="15">
        <v>22</v>
      </c>
      <c r="F54" s="13">
        <v>16</v>
      </c>
      <c r="G54" s="2">
        <v>14</v>
      </c>
      <c r="H54" s="2">
        <v>19</v>
      </c>
      <c r="I54" s="2">
        <v>18</v>
      </c>
      <c r="J54" s="2">
        <v>14</v>
      </c>
      <c r="K54" s="16">
        <f>SUM(F54:J54)</f>
        <v>81</v>
      </c>
      <c r="L54" s="15">
        <v>22</v>
      </c>
      <c r="M54" s="16">
        <v>12</v>
      </c>
      <c r="N54" s="16"/>
    </row>
    <row r="55" spans="1:14" ht="18.75" customHeight="1" thickBot="1" thickTop="1">
      <c r="A55" s="5">
        <v>64</v>
      </c>
      <c r="B55" s="5" t="s">
        <v>3</v>
      </c>
      <c r="C55" s="5"/>
      <c r="D55" s="10" t="s">
        <v>24</v>
      </c>
      <c r="E55" s="15">
        <v>23</v>
      </c>
      <c r="F55" s="13">
        <v>15</v>
      </c>
      <c r="G55" s="2">
        <v>20</v>
      </c>
      <c r="H55" s="2">
        <v>18</v>
      </c>
      <c r="I55" s="2">
        <v>17</v>
      </c>
      <c r="J55" s="2">
        <v>12</v>
      </c>
      <c r="K55" s="16">
        <f>SUM(F55:J55)</f>
        <v>82</v>
      </c>
      <c r="L55" s="15">
        <v>23</v>
      </c>
      <c r="M55" s="16">
        <v>13</v>
      </c>
      <c r="N55" s="16"/>
    </row>
    <row r="56" spans="1:14" ht="18.75" customHeight="1" thickBot="1" thickTop="1">
      <c r="A56" s="5">
        <v>37</v>
      </c>
      <c r="B56" s="5" t="s">
        <v>8</v>
      </c>
      <c r="C56" s="5"/>
      <c r="D56" s="10" t="s">
        <v>92</v>
      </c>
      <c r="E56" s="15">
        <v>24</v>
      </c>
      <c r="F56" s="13">
        <v>16</v>
      </c>
      <c r="G56" s="2">
        <v>20</v>
      </c>
      <c r="H56" s="2">
        <v>19</v>
      </c>
      <c r="I56" s="2">
        <v>13</v>
      </c>
      <c r="J56" s="2">
        <v>14</v>
      </c>
      <c r="K56" s="16">
        <f>SUM(F56:J56)</f>
        <v>82</v>
      </c>
      <c r="L56" s="15">
        <v>24</v>
      </c>
      <c r="M56" s="16"/>
      <c r="N56" s="16">
        <v>11</v>
      </c>
    </row>
    <row r="57" spans="1:14" ht="18.75" customHeight="1" thickBot="1" thickTop="1">
      <c r="A57" s="5" t="s">
        <v>78</v>
      </c>
      <c r="B57" s="5" t="s">
        <v>8</v>
      </c>
      <c r="C57" s="5"/>
      <c r="D57" s="10" t="s">
        <v>77</v>
      </c>
      <c r="E57" s="15">
        <v>25</v>
      </c>
      <c r="F57" s="13">
        <v>16</v>
      </c>
      <c r="G57" s="2">
        <v>15</v>
      </c>
      <c r="H57" s="2">
        <v>19</v>
      </c>
      <c r="I57" s="2">
        <v>18</v>
      </c>
      <c r="J57" s="2">
        <v>14</v>
      </c>
      <c r="K57" s="16">
        <f>SUM(F57:J57)</f>
        <v>82</v>
      </c>
      <c r="L57" s="15">
        <v>25</v>
      </c>
      <c r="M57" s="16"/>
      <c r="N57" s="16">
        <v>12</v>
      </c>
    </row>
    <row r="58" spans="1:14" ht="18.75" customHeight="1" thickBot="1" thickTop="1">
      <c r="A58" s="5" t="s">
        <v>59</v>
      </c>
      <c r="B58" s="5" t="s">
        <v>8</v>
      </c>
      <c r="C58" s="5"/>
      <c r="D58" s="10" t="s">
        <v>60</v>
      </c>
      <c r="E58" s="15">
        <v>26</v>
      </c>
      <c r="F58" s="13">
        <v>16</v>
      </c>
      <c r="G58" s="2">
        <v>16</v>
      </c>
      <c r="H58" s="2">
        <v>19</v>
      </c>
      <c r="I58" s="2">
        <v>18</v>
      </c>
      <c r="J58" s="2">
        <v>14</v>
      </c>
      <c r="K58" s="16">
        <f>SUM(F58:J58)</f>
        <v>83</v>
      </c>
      <c r="L58" s="15">
        <v>26</v>
      </c>
      <c r="M58" s="16"/>
      <c r="N58" s="16">
        <v>13</v>
      </c>
    </row>
    <row r="59" spans="1:14" ht="18.75" customHeight="1" thickBot="1" thickTop="1">
      <c r="A59" s="5">
        <v>79</v>
      </c>
      <c r="B59" s="5" t="s">
        <v>3</v>
      </c>
      <c r="C59" s="5" t="s">
        <v>29</v>
      </c>
      <c r="D59" s="10" t="s">
        <v>28</v>
      </c>
      <c r="E59" s="15">
        <v>27</v>
      </c>
      <c r="F59" s="13">
        <v>13</v>
      </c>
      <c r="G59" s="2">
        <v>19</v>
      </c>
      <c r="H59" s="2">
        <v>19</v>
      </c>
      <c r="I59" s="2">
        <v>18</v>
      </c>
      <c r="J59" s="2">
        <v>14</v>
      </c>
      <c r="K59" s="16">
        <f>SUM(F59:J59)</f>
        <v>83</v>
      </c>
      <c r="L59" s="15">
        <v>27</v>
      </c>
      <c r="M59" s="16">
        <v>14</v>
      </c>
      <c r="N59" s="16"/>
    </row>
    <row r="60" spans="1:14" ht="18.75" customHeight="1" thickBot="1" thickTop="1">
      <c r="A60" s="5" t="s">
        <v>104</v>
      </c>
      <c r="B60" s="5" t="s">
        <v>8</v>
      </c>
      <c r="C60" s="5"/>
      <c r="D60" s="10" t="s">
        <v>105</v>
      </c>
      <c r="E60" s="15">
        <v>28</v>
      </c>
      <c r="F60" s="13">
        <v>16</v>
      </c>
      <c r="G60" s="2">
        <v>20</v>
      </c>
      <c r="H60" s="2">
        <v>19</v>
      </c>
      <c r="I60" s="2">
        <v>18</v>
      </c>
      <c r="J60" s="2">
        <v>11</v>
      </c>
      <c r="K60" s="16">
        <f>SUM(F60:J60)</f>
        <v>84</v>
      </c>
      <c r="L60" s="15">
        <v>28</v>
      </c>
      <c r="M60" s="16"/>
      <c r="N60" s="16">
        <v>14</v>
      </c>
    </row>
    <row r="61" spans="1:14" ht="18.75" customHeight="1" thickBot="1" thickTop="1">
      <c r="A61" s="5">
        <v>55</v>
      </c>
      <c r="B61" s="5" t="s">
        <v>3</v>
      </c>
      <c r="C61" s="5"/>
      <c r="D61" s="10" t="s">
        <v>93</v>
      </c>
      <c r="E61" s="15">
        <v>29</v>
      </c>
      <c r="F61" s="13">
        <v>16</v>
      </c>
      <c r="G61" s="2">
        <v>20</v>
      </c>
      <c r="H61" s="2">
        <v>19</v>
      </c>
      <c r="I61" s="2">
        <v>15</v>
      </c>
      <c r="J61" s="2">
        <v>14</v>
      </c>
      <c r="K61" s="16">
        <f>SUM(F61:J61)</f>
        <v>84</v>
      </c>
      <c r="L61" s="15">
        <v>29</v>
      </c>
      <c r="M61" s="16">
        <v>15</v>
      </c>
      <c r="N61" s="16"/>
    </row>
    <row r="62" spans="1:14" ht="18.75" customHeight="1" thickBot="1" thickTop="1">
      <c r="A62" s="5">
        <v>2</v>
      </c>
      <c r="B62" s="5" t="s">
        <v>3</v>
      </c>
      <c r="C62" s="5"/>
      <c r="D62" s="10" t="s">
        <v>6</v>
      </c>
      <c r="E62" s="15">
        <v>30</v>
      </c>
      <c r="F62" s="13">
        <v>14</v>
      </c>
      <c r="G62" s="2">
        <v>20</v>
      </c>
      <c r="H62" s="2">
        <v>19</v>
      </c>
      <c r="I62" s="2">
        <v>18</v>
      </c>
      <c r="J62" s="2">
        <v>14</v>
      </c>
      <c r="K62" s="16">
        <f>SUM(F62:J62)</f>
        <v>85</v>
      </c>
      <c r="L62" s="15">
        <v>30</v>
      </c>
      <c r="M62" s="16">
        <v>16</v>
      </c>
      <c r="N62" s="16"/>
    </row>
    <row r="63" spans="1:14" ht="18.75" customHeight="1" thickBot="1" thickTop="1">
      <c r="A63" s="5">
        <v>71</v>
      </c>
      <c r="B63" s="5" t="s">
        <v>3</v>
      </c>
      <c r="C63" s="5" t="s">
        <v>11</v>
      </c>
      <c r="D63" s="10" t="s">
        <v>66</v>
      </c>
      <c r="E63" s="15">
        <v>31</v>
      </c>
      <c r="F63" s="13">
        <v>16</v>
      </c>
      <c r="G63" s="2">
        <v>20</v>
      </c>
      <c r="H63" s="2">
        <v>19</v>
      </c>
      <c r="I63" s="2">
        <v>18</v>
      </c>
      <c r="J63" s="2">
        <v>14</v>
      </c>
      <c r="K63" s="16">
        <f>SUM(F63:J63)</f>
        <v>87</v>
      </c>
      <c r="L63" s="15">
        <v>31</v>
      </c>
      <c r="M63" s="16">
        <v>17</v>
      </c>
      <c r="N63" s="16"/>
    </row>
    <row r="64" spans="1:14" ht="18.75" customHeight="1" thickBot="1" thickTop="1">
      <c r="A64" s="5">
        <v>513</v>
      </c>
      <c r="B64" s="5" t="s">
        <v>3</v>
      </c>
      <c r="C64" s="5"/>
      <c r="D64" s="10" t="s">
        <v>13</v>
      </c>
      <c r="E64" s="8">
        <v>32</v>
      </c>
      <c r="F64" s="13">
        <v>16</v>
      </c>
      <c r="G64" s="2">
        <v>20</v>
      </c>
      <c r="H64" s="2">
        <v>19</v>
      </c>
      <c r="I64" s="2">
        <v>18</v>
      </c>
      <c r="J64" s="2">
        <v>14</v>
      </c>
      <c r="K64" s="16">
        <f>SUM(F64:J64)</f>
        <v>87</v>
      </c>
      <c r="L64" s="8">
        <v>32</v>
      </c>
      <c r="M64" s="16">
        <v>18</v>
      </c>
      <c r="N64" s="16"/>
    </row>
    <row r="65" spans="1:14" ht="18.75" customHeight="1" thickBot="1" thickTop="1">
      <c r="A65" s="6" t="s">
        <v>45</v>
      </c>
      <c r="B65" s="6" t="s">
        <v>8</v>
      </c>
      <c r="C65" s="6"/>
      <c r="D65" s="11" t="s">
        <v>73</v>
      </c>
      <c r="E65" s="8">
        <v>33</v>
      </c>
      <c r="F65" s="14">
        <v>16</v>
      </c>
      <c r="G65" s="4">
        <v>20</v>
      </c>
      <c r="H65" s="4">
        <v>19</v>
      </c>
      <c r="I65" s="4">
        <v>18</v>
      </c>
      <c r="J65" s="4">
        <v>14</v>
      </c>
      <c r="K65" s="16">
        <f>SUM(F65:J65)</f>
        <v>87</v>
      </c>
      <c r="L65" s="8">
        <v>33</v>
      </c>
      <c r="M65" s="16"/>
      <c r="N65" s="16">
        <v>15</v>
      </c>
    </row>
    <row r="66" spans="1:14" ht="18.75" customHeight="1" thickBot="1" thickTop="1">
      <c r="A66" s="5">
        <v>48</v>
      </c>
      <c r="B66" s="5" t="s">
        <v>3</v>
      </c>
      <c r="C66" s="5"/>
      <c r="D66" s="10" t="s">
        <v>84</v>
      </c>
      <c r="E66" s="8">
        <v>34</v>
      </c>
      <c r="F66" s="13">
        <v>16</v>
      </c>
      <c r="G66" s="2">
        <v>20</v>
      </c>
      <c r="H66" s="2">
        <v>19</v>
      </c>
      <c r="I66" s="2">
        <v>18</v>
      </c>
      <c r="J66" s="2">
        <v>14</v>
      </c>
      <c r="K66" s="16">
        <f>SUM(F66:J66)</f>
        <v>87</v>
      </c>
      <c r="L66" s="8">
        <v>34</v>
      </c>
      <c r="M66" s="16">
        <v>19</v>
      </c>
      <c r="N66" s="16"/>
    </row>
    <row r="67" ht="18.75" customHeight="1" thickTop="1"/>
    <row r="68" spans="1:16" ht="18.75" customHeight="1">
      <c r="A68" s="17"/>
      <c r="B68" s="17"/>
      <c r="C68" s="17"/>
      <c r="D68" s="17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8.75" customHeight="1" thickBot="1">
      <c r="A69" s="17" t="s">
        <v>40</v>
      </c>
      <c r="B69" s="17"/>
      <c r="C69" s="17"/>
      <c r="D69" s="17"/>
      <c r="E69" s="17"/>
      <c r="F69" s="18"/>
      <c r="G69" s="18"/>
      <c r="H69" s="18"/>
      <c r="I69" s="18"/>
      <c r="J69" s="18"/>
      <c r="K69" s="18"/>
      <c r="L69" s="18" t="s">
        <v>42</v>
      </c>
      <c r="M69" s="18"/>
      <c r="N69" s="18"/>
      <c r="O69" s="18"/>
      <c r="P69" s="18"/>
    </row>
    <row r="70" spans="1:15" ht="16.5" thickBot="1" thickTop="1">
      <c r="A70" s="19" t="s">
        <v>41</v>
      </c>
      <c r="B70" s="20"/>
      <c r="C70" s="20"/>
      <c r="D70" s="21"/>
      <c r="E70" s="19" t="s">
        <v>39</v>
      </c>
      <c r="F70" s="20"/>
      <c r="G70" s="20"/>
      <c r="H70" s="20"/>
      <c r="I70" s="20"/>
      <c r="J70" s="20"/>
      <c r="K70" s="21"/>
      <c r="L70" s="16" t="s">
        <v>35</v>
      </c>
      <c r="M70" s="19" t="s">
        <v>36</v>
      </c>
      <c r="N70" s="20"/>
      <c r="O70" s="21"/>
    </row>
    <row r="71" spans="1:15" ht="17.25" thickBot="1" thickTop="1">
      <c r="A71" s="16" t="s">
        <v>16</v>
      </c>
      <c r="B71" s="16" t="s">
        <v>0</v>
      </c>
      <c r="C71" s="16" t="s">
        <v>37</v>
      </c>
      <c r="D71" s="16" t="s">
        <v>38</v>
      </c>
      <c r="E71" s="8">
        <v>1</v>
      </c>
      <c r="F71" s="8">
        <v>2</v>
      </c>
      <c r="G71" s="8">
        <v>3</v>
      </c>
      <c r="H71" s="8">
        <v>4</v>
      </c>
      <c r="I71" s="8">
        <v>5</v>
      </c>
      <c r="J71" s="8">
        <v>6</v>
      </c>
      <c r="K71" s="8">
        <v>7</v>
      </c>
      <c r="L71" s="16" t="s">
        <v>34</v>
      </c>
      <c r="M71" s="16" t="s">
        <v>34</v>
      </c>
      <c r="N71" s="16" t="s">
        <v>3</v>
      </c>
      <c r="O71" s="16" t="s">
        <v>8</v>
      </c>
    </row>
    <row r="72" spans="1:15" ht="16.5" thickTop="1">
      <c r="A72" s="7">
        <v>6111</v>
      </c>
      <c r="B72" s="7" t="s">
        <v>3</v>
      </c>
      <c r="C72" s="7" t="s">
        <v>18</v>
      </c>
      <c r="D72" s="7" t="s">
        <v>5</v>
      </c>
      <c r="E72" s="3">
        <v>1</v>
      </c>
      <c r="F72" s="23">
        <v>3</v>
      </c>
      <c r="G72" s="3">
        <v>1</v>
      </c>
      <c r="H72" s="3">
        <v>1</v>
      </c>
      <c r="I72" s="3">
        <v>1</v>
      </c>
      <c r="J72" s="3">
        <v>2</v>
      </c>
      <c r="K72" s="23">
        <v>3</v>
      </c>
      <c r="L72" s="7">
        <v>6</v>
      </c>
      <c r="M72" s="7">
        <v>1</v>
      </c>
      <c r="N72" s="7">
        <v>1</v>
      </c>
      <c r="O72" s="7"/>
    </row>
    <row r="73" spans="1:15" ht="15.75">
      <c r="A73" s="5">
        <v>924</v>
      </c>
      <c r="B73" s="5" t="s">
        <v>8</v>
      </c>
      <c r="C73" s="5"/>
      <c r="D73" s="5" t="s">
        <v>14</v>
      </c>
      <c r="E73" s="22">
        <v>8</v>
      </c>
      <c r="F73" s="2">
        <v>1</v>
      </c>
      <c r="G73" s="2">
        <v>3</v>
      </c>
      <c r="H73" s="22">
        <v>4</v>
      </c>
      <c r="I73" s="2">
        <v>2</v>
      </c>
      <c r="J73" s="2">
        <v>1</v>
      </c>
      <c r="K73" s="2">
        <v>4</v>
      </c>
      <c r="L73" s="5">
        <v>11</v>
      </c>
      <c r="M73" s="5">
        <v>2</v>
      </c>
      <c r="N73" s="5"/>
      <c r="O73" s="5">
        <v>1</v>
      </c>
    </row>
    <row r="74" spans="1:15" ht="15.75">
      <c r="A74" s="5">
        <v>113</v>
      </c>
      <c r="B74" s="5" t="s">
        <v>3</v>
      </c>
      <c r="C74" s="5" t="s">
        <v>19</v>
      </c>
      <c r="D74" s="5" t="s">
        <v>27</v>
      </c>
      <c r="E74" s="22">
        <v>9</v>
      </c>
      <c r="F74" s="2">
        <v>2</v>
      </c>
      <c r="G74" s="2">
        <v>4</v>
      </c>
      <c r="H74" s="2">
        <v>3</v>
      </c>
      <c r="I74" s="22">
        <v>5</v>
      </c>
      <c r="J74" s="2">
        <v>3</v>
      </c>
      <c r="K74" s="2">
        <v>1</v>
      </c>
      <c r="L74" s="5">
        <v>13</v>
      </c>
      <c r="M74" s="5">
        <v>3</v>
      </c>
      <c r="N74" s="5">
        <v>2</v>
      </c>
      <c r="O74" s="5"/>
    </row>
    <row r="75" spans="1:15" ht="15.75">
      <c r="A75" s="5">
        <v>39</v>
      </c>
      <c r="B75" s="5" t="s">
        <v>8</v>
      </c>
      <c r="C75" s="5"/>
      <c r="D75" s="5" t="s">
        <v>15</v>
      </c>
      <c r="E75" s="2">
        <v>3</v>
      </c>
      <c r="F75" s="2">
        <v>4</v>
      </c>
      <c r="G75" s="22">
        <v>8</v>
      </c>
      <c r="H75" s="2">
        <v>2</v>
      </c>
      <c r="I75" s="22">
        <v>8</v>
      </c>
      <c r="J75" s="2">
        <v>5</v>
      </c>
      <c r="K75" s="2">
        <v>2</v>
      </c>
      <c r="L75" s="5">
        <v>16</v>
      </c>
      <c r="M75" s="5">
        <v>4</v>
      </c>
      <c r="N75" s="5"/>
      <c r="O75" s="5">
        <v>2</v>
      </c>
    </row>
    <row r="76" spans="1:15" ht="15.75">
      <c r="A76" s="5">
        <v>777</v>
      </c>
      <c r="B76" s="5" t="s">
        <v>3</v>
      </c>
      <c r="C76" s="5" t="s">
        <v>19</v>
      </c>
      <c r="D76" s="5" t="s">
        <v>20</v>
      </c>
      <c r="E76" s="2">
        <v>4</v>
      </c>
      <c r="F76" s="2">
        <v>5</v>
      </c>
      <c r="G76" s="2">
        <v>5</v>
      </c>
      <c r="H76" s="22">
        <v>9</v>
      </c>
      <c r="I76" s="2">
        <v>4</v>
      </c>
      <c r="J76" s="2">
        <v>4</v>
      </c>
      <c r="K76" s="22">
        <v>7</v>
      </c>
      <c r="L76" s="5">
        <v>22</v>
      </c>
      <c r="M76" s="5">
        <v>5</v>
      </c>
      <c r="N76" s="5">
        <v>3</v>
      </c>
      <c r="O76" s="5"/>
    </row>
    <row r="77" spans="1:15" ht="15.75">
      <c r="A77" s="5">
        <v>6</v>
      </c>
      <c r="B77" s="5" t="s">
        <v>8</v>
      </c>
      <c r="C77" s="5"/>
      <c r="D77" s="5" t="s">
        <v>9</v>
      </c>
      <c r="E77" s="2">
        <v>5</v>
      </c>
      <c r="F77" s="2">
        <v>6</v>
      </c>
      <c r="G77" s="2">
        <v>2</v>
      </c>
      <c r="H77" s="22">
        <v>7</v>
      </c>
      <c r="I77" s="22">
        <v>7</v>
      </c>
      <c r="J77" s="2">
        <v>7</v>
      </c>
      <c r="K77" s="2">
        <v>5</v>
      </c>
      <c r="L77" s="5">
        <v>25</v>
      </c>
      <c r="M77" s="5">
        <v>6</v>
      </c>
      <c r="N77" s="5"/>
      <c r="O77" s="5">
        <v>3</v>
      </c>
    </row>
    <row r="78" spans="1:15" ht="15.75">
      <c r="A78" s="5">
        <v>147</v>
      </c>
      <c r="B78" s="5" t="s">
        <v>3</v>
      </c>
      <c r="C78" s="5" t="s">
        <v>25</v>
      </c>
      <c r="D78" s="5" t="s">
        <v>23</v>
      </c>
      <c r="E78" s="2">
        <v>2</v>
      </c>
      <c r="F78" s="2">
        <v>9</v>
      </c>
      <c r="G78" s="2">
        <v>6</v>
      </c>
      <c r="H78" s="2">
        <v>5</v>
      </c>
      <c r="I78" s="22">
        <v>9</v>
      </c>
      <c r="J78" s="22">
        <v>11</v>
      </c>
      <c r="K78" s="2">
        <v>6</v>
      </c>
      <c r="L78" s="5">
        <v>28</v>
      </c>
      <c r="M78" s="5">
        <v>7</v>
      </c>
      <c r="N78" s="5">
        <v>4</v>
      </c>
      <c r="O78" s="5"/>
    </row>
    <row r="79" spans="1:15" ht="15.75">
      <c r="A79" s="5">
        <v>44</v>
      </c>
      <c r="B79" s="5" t="s">
        <v>3</v>
      </c>
      <c r="C79" s="5" t="s">
        <v>31</v>
      </c>
      <c r="D79" s="5" t="s">
        <v>32</v>
      </c>
      <c r="E79" s="2">
        <v>6</v>
      </c>
      <c r="F79" s="2">
        <v>8</v>
      </c>
      <c r="G79" s="2">
        <v>7</v>
      </c>
      <c r="H79" s="22">
        <v>11</v>
      </c>
      <c r="I79" s="2">
        <v>6</v>
      </c>
      <c r="J79" s="2">
        <v>8</v>
      </c>
      <c r="K79" s="22">
        <v>10</v>
      </c>
      <c r="L79" s="5">
        <v>35</v>
      </c>
      <c r="M79" s="5">
        <v>8</v>
      </c>
      <c r="N79" s="5">
        <v>5</v>
      </c>
      <c r="O79" s="5"/>
    </row>
    <row r="80" spans="1:15" ht="15.75">
      <c r="A80" s="5">
        <v>147</v>
      </c>
      <c r="B80" s="5" t="s">
        <v>8</v>
      </c>
      <c r="C80" s="5"/>
      <c r="D80" s="5" t="s">
        <v>33</v>
      </c>
      <c r="E80" s="2">
        <v>11</v>
      </c>
      <c r="F80" s="2">
        <v>11</v>
      </c>
      <c r="G80" s="22">
        <v>16</v>
      </c>
      <c r="H80" s="22">
        <v>13</v>
      </c>
      <c r="I80" s="2">
        <v>3</v>
      </c>
      <c r="J80" s="2">
        <v>6</v>
      </c>
      <c r="K80" s="2">
        <v>8</v>
      </c>
      <c r="L80" s="5">
        <v>39</v>
      </c>
      <c r="M80" s="5">
        <v>9</v>
      </c>
      <c r="N80" s="5"/>
      <c r="O80" s="5">
        <v>4</v>
      </c>
    </row>
    <row r="81" spans="1:15" ht="15.75">
      <c r="A81" s="5">
        <v>8</v>
      </c>
      <c r="B81" s="5" t="s">
        <v>3</v>
      </c>
      <c r="C81" s="5" t="s">
        <v>17</v>
      </c>
      <c r="D81" s="5" t="s">
        <v>4</v>
      </c>
      <c r="E81" s="2">
        <v>10</v>
      </c>
      <c r="F81" s="2">
        <v>7</v>
      </c>
      <c r="G81" s="2">
        <v>9</v>
      </c>
      <c r="H81" s="22">
        <v>14</v>
      </c>
      <c r="I81" s="2">
        <v>10</v>
      </c>
      <c r="J81" s="22">
        <v>13</v>
      </c>
      <c r="K81" s="2">
        <v>9</v>
      </c>
      <c r="L81" s="5">
        <v>45</v>
      </c>
      <c r="M81" s="5">
        <v>10</v>
      </c>
      <c r="N81" s="5">
        <v>6</v>
      </c>
      <c r="O81" s="5"/>
    </row>
    <row r="82" spans="1:15" ht="15.75">
      <c r="A82" s="5">
        <v>40</v>
      </c>
      <c r="B82" s="5" t="s">
        <v>3</v>
      </c>
      <c r="C82" s="5" t="s">
        <v>21</v>
      </c>
      <c r="D82" s="5" t="s">
        <v>7</v>
      </c>
      <c r="E82" s="22">
        <v>16</v>
      </c>
      <c r="F82" s="2">
        <v>12</v>
      </c>
      <c r="G82" s="22">
        <v>13</v>
      </c>
      <c r="H82" s="2">
        <v>8</v>
      </c>
      <c r="I82" s="2">
        <v>12</v>
      </c>
      <c r="J82" s="2">
        <v>10</v>
      </c>
      <c r="K82" s="2">
        <v>11</v>
      </c>
      <c r="L82" s="5">
        <v>53</v>
      </c>
      <c r="M82" s="5">
        <v>11</v>
      </c>
      <c r="N82" s="5">
        <v>7</v>
      </c>
      <c r="O82" s="5"/>
    </row>
    <row r="83" spans="1:15" ht="15.75">
      <c r="A83" s="5">
        <v>13</v>
      </c>
      <c r="B83" s="5" t="s">
        <v>3</v>
      </c>
      <c r="C83" s="5" t="s">
        <v>11</v>
      </c>
      <c r="D83" s="5" t="s">
        <v>12</v>
      </c>
      <c r="E83" s="2">
        <v>14</v>
      </c>
      <c r="F83" s="2">
        <v>10</v>
      </c>
      <c r="G83" s="2">
        <v>10</v>
      </c>
      <c r="H83" s="2">
        <v>6</v>
      </c>
      <c r="I83" s="22">
        <v>16</v>
      </c>
      <c r="J83" s="22">
        <v>16</v>
      </c>
      <c r="K83" s="2">
        <v>16</v>
      </c>
      <c r="L83" s="5">
        <v>56</v>
      </c>
      <c r="M83" s="5">
        <v>12</v>
      </c>
      <c r="N83" s="5">
        <v>8</v>
      </c>
      <c r="O83" s="5"/>
    </row>
    <row r="84" spans="1:15" ht="15.75">
      <c r="A84" s="5">
        <v>79</v>
      </c>
      <c r="B84" s="5" t="s">
        <v>3</v>
      </c>
      <c r="C84" s="5" t="s">
        <v>29</v>
      </c>
      <c r="D84" s="5" t="s">
        <v>28</v>
      </c>
      <c r="E84" s="2">
        <v>15</v>
      </c>
      <c r="F84" s="22">
        <v>15</v>
      </c>
      <c r="G84" s="2">
        <v>12</v>
      </c>
      <c r="H84" s="2">
        <v>10</v>
      </c>
      <c r="I84" s="2">
        <v>11</v>
      </c>
      <c r="J84" s="2">
        <v>9</v>
      </c>
      <c r="K84" s="22">
        <v>16</v>
      </c>
      <c r="L84" s="5">
        <v>57</v>
      </c>
      <c r="M84" s="5">
        <v>13</v>
      </c>
      <c r="N84" s="5">
        <v>9</v>
      </c>
      <c r="O84" s="5"/>
    </row>
    <row r="85" spans="1:15" ht="15.75">
      <c r="A85" s="5">
        <v>2</v>
      </c>
      <c r="B85" s="5" t="s">
        <v>3</v>
      </c>
      <c r="C85" s="5" t="s">
        <v>21</v>
      </c>
      <c r="D85" s="5" t="s">
        <v>6</v>
      </c>
      <c r="E85" s="2">
        <v>12</v>
      </c>
      <c r="F85" s="2">
        <v>13</v>
      </c>
      <c r="G85" s="2">
        <v>11</v>
      </c>
      <c r="H85" s="2">
        <v>12</v>
      </c>
      <c r="I85" s="22">
        <v>16</v>
      </c>
      <c r="J85" s="22">
        <v>16</v>
      </c>
      <c r="K85" s="2">
        <v>16</v>
      </c>
      <c r="L85" s="5">
        <v>64</v>
      </c>
      <c r="M85" s="5">
        <v>14</v>
      </c>
      <c r="N85" s="5">
        <v>10</v>
      </c>
      <c r="O85" s="5"/>
    </row>
    <row r="86" spans="1:15" ht="15.75">
      <c r="A86" s="5">
        <v>64</v>
      </c>
      <c r="B86" s="5" t="s">
        <v>3</v>
      </c>
      <c r="C86" s="5" t="s">
        <v>11</v>
      </c>
      <c r="D86" s="5" t="s">
        <v>24</v>
      </c>
      <c r="E86" s="2">
        <v>13</v>
      </c>
      <c r="F86" s="2">
        <v>14</v>
      </c>
      <c r="G86" s="2">
        <v>14</v>
      </c>
      <c r="H86" s="22">
        <v>15</v>
      </c>
      <c r="I86" s="2">
        <v>13</v>
      </c>
      <c r="J86" s="2">
        <v>12</v>
      </c>
      <c r="K86" s="22">
        <v>16</v>
      </c>
      <c r="L86" s="5">
        <v>66</v>
      </c>
      <c r="M86" s="5">
        <v>15</v>
      </c>
      <c r="N86" s="5">
        <v>11</v>
      </c>
      <c r="O86" s="5"/>
    </row>
    <row r="87" spans="1:15" ht="15.75">
      <c r="A87" s="5">
        <v>137</v>
      </c>
      <c r="B87" s="5" t="s">
        <v>3</v>
      </c>
      <c r="C87" s="5" t="s">
        <v>19</v>
      </c>
      <c r="D87" s="5" t="s">
        <v>22</v>
      </c>
      <c r="E87" s="2">
        <v>7</v>
      </c>
      <c r="F87" s="22">
        <v>16</v>
      </c>
      <c r="G87" s="22">
        <v>16</v>
      </c>
      <c r="H87" s="2">
        <v>16</v>
      </c>
      <c r="I87" s="2">
        <v>16</v>
      </c>
      <c r="J87" s="2">
        <v>16</v>
      </c>
      <c r="K87" s="2">
        <v>16</v>
      </c>
      <c r="L87" s="5">
        <v>71</v>
      </c>
      <c r="M87" s="5">
        <v>16</v>
      </c>
      <c r="N87" s="5">
        <v>12</v>
      </c>
      <c r="O87" s="5"/>
    </row>
    <row r="90" ht="15.75" thickBot="1">
      <c r="A90" s="1" t="s">
        <v>51</v>
      </c>
    </row>
    <row r="91" spans="1:15" ht="15.75" thickTop="1">
      <c r="A91" s="24" t="s">
        <v>30</v>
      </c>
      <c r="B91" s="25"/>
      <c r="C91" s="25"/>
      <c r="D91" s="26"/>
      <c r="E91" s="27" t="s">
        <v>26</v>
      </c>
      <c r="F91" s="25" t="s">
        <v>10</v>
      </c>
      <c r="G91" s="25"/>
      <c r="H91" s="28" t="s">
        <v>52</v>
      </c>
      <c r="I91" s="28"/>
      <c r="J91" s="28"/>
      <c r="K91" s="26"/>
      <c r="L91" s="27" t="s">
        <v>35</v>
      </c>
      <c r="M91" s="24" t="s">
        <v>36</v>
      </c>
      <c r="N91" s="25"/>
      <c r="O91" s="26"/>
    </row>
    <row r="92" spans="1:15" ht="15.75" thickBot="1">
      <c r="A92" s="29"/>
      <c r="B92" s="30"/>
      <c r="C92" s="30"/>
      <c r="D92" s="31"/>
      <c r="E92" s="32"/>
      <c r="F92" s="30"/>
      <c r="G92" s="30"/>
      <c r="H92" s="30"/>
      <c r="I92" s="30"/>
      <c r="J92" s="30"/>
      <c r="K92" s="31"/>
      <c r="L92" s="32"/>
      <c r="M92" s="29" t="s">
        <v>34</v>
      </c>
      <c r="N92" s="30" t="s">
        <v>3</v>
      </c>
      <c r="O92" s="31" t="s">
        <v>8</v>
      </c>
    </row>
    <row r="93" spans="1:15" ht="17.25" thickBot="1" thickTop="1">
      <c r="A93" s="8" t="s">
        <v>16</v>
      </c>
      <c r="B93" s="8" t="s">
        <v>0</v>
      </c>
      <c r="C93" s="8" t="s">
        <v>1</v>
      </c>
      <c r="D93" s="8" t="s">
        <v>2</v>
      </c>
      <c r="E93" s="8"/>
      <c r="F93" s="8">
        <v>1</v>
      </c>
      <c r="G93" s="8">
        <v>2</v>
      </c>
      <c r="H93" s="8">
        <v>3</v>
      </c>
      <c r="I93" s="8">
        <v>4</v>
      </c>
      <c r="J93" s="8">
        <v>5</v>
      </c>
      <c r="K93" s="8">
        <v>6</v>
      </c>
      <c r="L93" s="8"/>
      <c r="M93" s="8"/>
      <c r="N93" s="8"/>
      <c r="O93" s="8"/>
    </row>
    <row r="94" spans="1:15" ht="17.25" thickBot="1" thickTop="1">
      <c r="A94" s="7">
        <v>426</v>
      </c>
      <c r="B94" s="7" t="s">
        <v>8</v>
      </c>
      <c r="C94" s="7"/>
      <c r="D94" s="9" t="s">
        <v>53</v>
      </c>
      <c r="E94" s="8">
        <v>1</v>
      </c>
      <c r="F94" s="12">
        <v>2</v>
      </c>
      <c r="G94" s="23">
        <v>6</v>
      </c>
      <c r="H94" s="3">
        <v>1</v>
      </c>
      <c r="I94" s="3">
        <v>1</v>
      </c>
      <c r="J94" s="23">
        <v>3</v>
      </c>
      <c r="K94" s="3">
        <v>1</v>
      </c>
      <c r="L94" s="3">
        <f>SUM(F94:K94)-G94-J94</f>
        <v>5</v>
      </c>
      <c r="M94" s="8">
        <v>1</v>
      </c>
      <c r="N94" s="3"/>
      <c r="O94" s="3">
        <v>1</v>
      </c>
    </row>
    <row r="95" spans="1:15" ht="17.25" thickBot="1" thickTop="1">
      <c r="A95" s="5">
        <v>611</v>
      </c>
      <c r="B95" s="5" t="s">
        <v>3</v>
      </c>
      <c r="C95" s="5" t="s">
        <v>18</v>
      </c>
      <c r="D95" s="10" t="s">
        <v>5</v>
      </c>
      <c r="E95" s="8">
        <v>2</v>
      </c>
      <c r="F95" s="13">
        <v>3</v>
      </c>
      <c r="G95" s="2">
        <v>1</v>
      </c>
      <c r="H95" s="2">
        <v>2</v>
      </c>
      <c r="I95" s="2">
        <v>4</v>
      </c>
      <c r="J95" s="22">
        <v>8</v>
      </c>
      <c r="K95" s="22">
        <v>7</v>
      </c>
      <c r="L95" s="3">
        <f>SUM(F95:K95)-J95-K95</f>
        <v>10</v>
      </c>
      <c r="M95" s="8">
        <v>2</v>
      </c>
      <c r="N95" s="2">
        <v>1</v>
      </c>
      <c r="O95" s="2"/>
    </row>
    <row r="96" spans="1:15" ht="17.25" thickBot="1" thickTop="1">
      <c r="A96" s="5">
        <v>113</v>
      </c>
      <c r="B96" s="5" t="s">
        <v>3</v>
      </c>
      <c r="C96" s="5" t="s">
        <v>19</v>
      </c>
      <c r="D96" s="10" t="s">
        <v>27</v>
      </c>
      <c r="E96" s="8">
        <v>3</v>
      </c>
      <c r="F96" s="33">
        <v>9</v>
      </c>
      <c r="G96" s="2">
        <v>4</v>
      </c>
      <c r="H96" s="2">
        <v>3</v>
      </c>
      <c r="I96" s="2">
        <v>2</v>
      </c>
      <c r="J96" s="22">
        <v>11</v>
      </c>
      <c r="K96" s="2">
        <v>3</v>
      </c>
      <c r="L96" s="3">
        <f>SUM(F96:K96)-F96-J96</f>
        <v>12</v>
      </c>
      <c r="M96" s="8">
        <v>3</v>
      </c>
      <c r="N96" s="2">
        <v>2</v>
      </c>
      <c r="O96" s="2"/>
    </row>
    <row r="97" spans="1:15" ht="17.25" thickBot="1" thickTop="1">
      <c r="A97" s="5">
        <v>137</v>
      </c>
      <c r="B97" s="5" t="s">
        <v>3</v>
      </c>
      <c r="C97" s="5" t="s">
        <v>21</v>
      </c>
      <c r="D97" s="10" t="s">
        <v>22</v>
      </c>
      <c r="E97" s="8">
        <v>5</v>
      </c>
      <c r="F97" s="33">
        <v>20</v>
      </c>
      <c r="G97" s="2">
        <v>3</v>
      </c>
      <c r="H97" s="2">
        <v>7</v>
      </c>
      <c r="I97" s="2">
        <v>6</v>
      </c>
      <c r="J97" s="2">
        <v>1</v>
      </c>
      <c r="K97" s="22">
        <v>8</v>
      </c>
      <c r="L97" s="3">
        <f>SUM(F97:K97)-F97-K97</f>
        <v>17</v>
      </c>
      <c r="M97" s="8">
        <v>5</v>
      </c>
      <c r="N97" s="2">
        <v>3</v>
      </c>
      <c r="O97" s="2"/>
    </row>
    <row r="98" spans="1:15" ht="17.25" thickBot="1" thickTop="1">
      <c r="A98" s="6">
        <v>11</v>
      </c>
      <c r="B98" s="6" t="s">
        <v>8</v>
      </c>
      <c r="C98" s="6"/>
      <c r="D98" s="11" t="s">
        <v>50</v>
      </c>
      <c r="E98" s="8">
        <v>6</v>
      </c>
      <c r="F98" s="34">
        <v>5</v>
      </c>
      <c r="G98" s="35">
        <v>7</v>
      </c>
      <c r="H98" s="4">
        <v>5</v>
      </c>
      <c r="I98" s="4">
        <v>5</v>
      </c>
      <c r="J98" s="4">
        <v>2</v>
      </c>
      <c r="K98" s="35">
        <v>6</v>
      </c>
      <c r="L98" s="3">
        <f>SUM(F98:K98)-G98-K98</f>
        <v>17</v>
      </c>
      <c r="M98" s="8">
        <v>6</v>
      </c>
      <c r="N98" s="4"/>
      <c r="O98" s="2">
        <v>2</v>
      </c>
    </row>
    <row r="99" spans="1:15" ht="17.25" thickBot="1" thickTop="1">
      <c r="A99" s="5">
        <v>39</v>
      </c>
      <c r="B99" s="5" t="s">
        <v>8</v>
      </c>
      <c r="C99" s="5"/>
      <c r="D99" s="10" t="s">
        <v>15</v>
      </c>
      <c r="E99" s="8">
        <v>4</v>
      </c>
      <c r="F99" s="13">
        <v>4</v>
      </c>
      <c r="G99" s="2">
        <v>2</v>
      </c>
      <c r="H99" s="22">
        <v>8</v>
      </c>
      <c r="I99" s="2">
        <v>7</v>
      </c>
      <c r="J99" s="22">
        <v>10</v>
      </c>
      <c r="K99" s="2">
        <v>4</v>
      </c>
      <c r="L99" s="3">
        <f>SUM(F99:K99)-H99-J99</f>
        <v>17</v>
      </c>
      <c r="M99" s="8">
        <v>4</v>
      </c>
      <c r="N99" s="2"/>
      <c r="O99" s="2">
        <v>3</v>
      </c>
    </row>
    <row r="100" spans="1:15" ht="17.25" thickBot="1" thickTop="1">
      <c r="A100" s="7">
        <v>924</v>
      </c>
      <c r="B100" s="7" t="s">
        <v>8</v>
      </c>
      <c r="C100" s="7"/>
      <c r="D100" s="9" t="s">
        <v>14</v>
      </c>
      <c r="E100" s="8">
        <v>7</v>
      </c>
      <c r="F100" s="12">
        <v>6</v>
      </c>
      <c r="G100" s="23">
        <v>9</v>
      </c>
      <c r="H100" s="3">
        <v>4</v>
      </c>
      <c r="I100" s="23">
        <v>11</v>
      </c>
      <c r="J100" s="3">
        <v>5</v>
      </c>
      <c r="K100" s="3">
        <v>5</v>
      </c>
      <c r="L100" s="3">
        <f>SUM(F100:K100)-G100-I100</f>
        <v>20</v>
      </c>
      <c r="M100" s="8">
        <v>7</v>
      </c>
      <c r="N100" s="3"/>
      <c r="O100" s="2">
        <v>4</v>
      </c>
    </row>
    <row r="101" spans="1:15" ht="17.25" thickBot="1" thickTop="1">
      <c r="A101" s="5">
        <v>44</v>
      </c>
      <c r="B101" s="5" t="s">
        <v>3</v>
      </c>
      <c r="C101" s="5" t="s">
        <v>31</v>
      </c>
      <c r="D101" s="10" t="s">
        <v>32</v>
      </c>
      <c r="E101" s="8">
        <v>8</v>
      </c>
      <c r="F101" s="33">
        <v>14</v>
      </c>
      <c r="G101" s="22">
        <v>20</v>
      </c>
      <c r="H101" s="2">
        <v>10</v>
      </c>
      <c r="I101" s="2">
        <v>8</v>
      </c>
      <c r="J101" s="2">
        <v>6</v>
      </c>
      <c r="K101" s="2">
        <v>2</v>
      </c>
      <c r="L101" s="3">
        <f>SUM(F101:K101)-F101-G101</f>
        <v>26</v>
      </c>
      <c r="M101" s="8">
        <v>8</v>
      </c>
      <c r="N101" s="2">
        <v>4</v>
      </c>
      <c r="O101" s="2"/>
    </row>
    <row r="102" spans="1:15" ht="17.25" thickBot="1" thickTop="1">
      <c r="A102" s="5">
        <v>147</v>
      </c>
      <c r="B102" s="5" t="s">
        <v>3</v>
      </c>
      <c r="C102" s="5"/>
      <c r="D102" s="10" t="s">
        <v>23</v>
      </c>
      <c r="E102" s="8">
        <v>9</v>
      </c>
      <c r="F102" s="13">
        <v>1</v>
      </c>
      <c r="G102" s="2">
        <v>8</v>
      </c>
      <c r="H102" s="2">
        <v>9</v>
      </c>
      <c r="I102" s="2">
        <v>9</v>
      </c>
      <c r="J102" s="22">
        <v>9</v>
      </c>
      <c r="K102" s="22">
        <v>12</v>
      </c>
      <c r="L102" s="3">
        <f>SUM(F102:K102)-J102-K102</f>
        <v>27</v>
      </c>
      <c r="M102" s="8">
        <v>9</v>
      </c>
      <c r="N102" s="2">
        <v>5</v>
      </c>
      <c r="O102" s="2"/>
    </row>
    <row r="103" spans="1:15" ht="17.25" thickBot="1" thickTop="1">
      <c r="A103" s="5">
        <v>98</v>
      </c>
      <c r="B103" s="5" t="s">
        <v>8</v>
      </c>
      <c r="C103" s="5"/>
      <c r="D103" s="10" t="s">
        <v>44</v>
      </c>
      <c r="E103" s="8">
        <v>10</v>
      </c>
      <c r="F103" s="13">
        <v>7</v>
      </c>
      <c r="G103" s="22">
        <v>10</v>
      </c>
      <c r="H103" s="22">
        <v>13</v>
      </c>
      <c r="I103" s="2">
        <v>10</v>
      </c>
      <c r="J103" s="2">
        <v>7</v>
      </c>
      <c r="K103" s="2">
        <v>9</v>
      </c>
      <c r="L103" s="3">
        <f>SUM(F103:K103)-G103-H103</f>
        <v>33</v>
      </c>
      <c r="M103" s="8">
        <v>10</v>
      </c>
      <c r="N103" s="2"/>
      <c r="O103" s="2">
        <v>5</v>
      </c>
    </row>
    <row r="104" spans="1:15" ht="17.25" thickBot="1" thickTop="1">
      <c r="A104" s="5">
        <v>6</v>
      </c>
      <c r="B104" s="5" t="s">
        <v>8</v>
      </c>
      <c r="C104" s="5"/>
      <c r="D104" s="10" t="s">
        <v>9</v>
      </c>
      <c r="E104" s="8">
        <v>11</v>
      </c>
      <c r="F104" s="13">
        <v>8</v>
      </c>
      <c r="G104" s="2">
        <v>5</v>
      </c>
      <c r="H104" s="22">
        <v>12</v>
      </c>
      <c r="I104" s="22">
        <v>13</v>
      </c>
      <c r="J104" s="2">
        <v>12</v>
      </c>
      <c r="K104" s="2">
        <v>11</v>
      </c>
      <c r="L104" s="3">
        <f>SUM(F104:K104)-H104-I104</f>
        <v>36</v>
      </c>
      <c r="M104" s="8">
        <v>11</v>
      </c>
      <c r="N104" s="2"/>
      <c r="O104" s="2">
        <v>6</v>
      </c>
    </row>
    <row r="105" spans="1:15" ht="17.25" thickBot="1" thickTop="1">
      <c r="A105" s="5">
        <v>763</v>
      </c>
      <c r="B105" s="5" t="s">
        <v>8</v>
      </c>
      <c r="C105" s="5"/>
      <c r="D105" s="10" t="s">
        <v>54</v>
      </c>
      <c r="E105" s="8">
        <v>12</v>
      </c>
      <c r="F105" s="13">
        <v>11</v>
      </c>
      <c r="G105" s="22">
        <v>12</v>
      </c>
      <c r="H105" s="22">
        <v>17</v>
      </c>
      <c r="I105" s="2">
        <v>12</v>
      </c>
      <c r="J105" s="2">
        <v>4</v>
      </c>
      <c r="K105" s="2">
        <v>10</v>
      </c>
      <c r="L105" s="3">
        <f>SUM(F105:K105)-G105-H105</f>
        <v>37</v>
      </c>
      <c r="M105" s="8">
        <v>12</v>
      </c>
      <c r="N105" s="2"/>
      <c r="O105" s="2">
        <v>7</v>
      </c>
    </row>
    <row r="106" spans="1:15" ht="17.25" thickBot="1" thickTop="1">
      <c r="A106" s="5">
        <v>31</v>
      </c>
      <c r="B106" s="5" t="s">
        <v>3</v>
      </c>
      <c r="C106" s="5" t="s">
        <v>19</v>
      </c>
      <c r="D106" s="10" t="s">
        <v>55</v>
      </c>
      <c r="E106" s="8">
        <v>13</v>
      </c>
      <c r="F106" s="13">
        <v>16</v>
      </c>
      <c r="G106" s="2">
        <v>20</v>
      </c>
      <c r="H106" s="2">
        <v>6</v>
      </c>
      <c r="I106" s="2">
        <v>3</v>
      </c>
      <c r="J106" s="22">
        <v>20</v>
      </c>
      <c r="K106" s="22">
        <v>20</v>
      </c>
      <c r="L106" s="3">
        <f>SUM(F106:K106)-J106-K106</f>
        <v>45</v>
      </c>
      <c r="M106" s="8">
        <v>13</v>
      </c>
      <c r="N106" s="2">
        <v>6</v>
      </c>
      <c r="O106" s="2"/>
    </row>
    <row r="107" spans="1:15" ht="17.25" thickBot="1" thickTop="1">
      <c r="A107" s="5">
        <v>27</v>
      </c>
      <c r="B107" s="5" t="s">
        <v>3</v>
      </c>
      <c r="C107" s="5" t="s">
        <v>56</v>
      </c>
      <c r="D107" s="10" t="s">
        <v>57</v>
      </c>
      <c r="E107" s="8">
        <v>14</v>
      </c>
      <c r="F107" s="13">
        <v>10</v>
      </c>
      <c r="G107" s="2">
        <v>13</v>
      </c>
      <c r="H107" s="2">
        <v>14</v>
      </c>
      <c r="I107" s="22">
        <v>19</v>
      </c>
      <c r="J107" s="2">
        <v>14</v>
      </c>
      <c r="K107" s="22">
        <v>17</v>
      </c>
      <c r="L107" s="3">
        <f>SUM(F107:K107)-I107-K107</f>
        <v>51</v>
      </c>
      <c r="M107" s="8">
        <v>14</v>
      </c>
      <c r="N107" s="2">
        <v>7</v>
      </c>
      <c r="O107" s="2"/>
    </row>
    <row r="108" spans="1:15" ht="17.25" thickBot="1" thickTop="1">
      <c r="A108" s="5">
        <v>10</v>
      </c>
      <c r="B108" s="5" t="s">
        <v>8</v>
      </c>
      <c r="C108" s="5"/>
      <c r="D108" s="10" t="s">
        <v>58</v>
      </c>
      <c r="E108" s="8">
        <v>15</v>
      </c>
      <c r="F108" s="13">
        <v>12</v>
      </c>
      <c r="G108" s="2">
        <v>11</v>
      </c>
      <c r="H108" s="2">
        <v>11</v>
      </c>
      <c r="I108" s="22">
        <v>20</v>
      </c>
      <c r="J108" s="22">
        <v>20</v>
      </c>
      <c r="K108" s="2">
        <v>20</v>
      </c>
      <c r="L108" s="3">
        <f>SUM(F108:K108)-I108-J108</f>
        <v>54</v>
      </c>
      <c r="M108" s="8">
        <v>15</v>
      </c>
      <c r="N108" s="2"/>
      <c r="O108" s="2">
        <v>8</v>
      </c>
    </row>
    <row r="109" spans="1:15" ht="17.25" thickBot="1" thickTop="1">
      <c r="A109" s="5" t="s">
        <v>59</v>
      </c>
      <c r="B109" s="5" t="s">
        <v>8</v>
      </c>
      <c r="C109" s="5"/>
      <c r="D109" s="10" t="s">
        <v>60</v>
      </c>
      <c r="E109" s="8">
        <v>16</v>
      </c>
      <c r="F109" s="13">
        <v>13</v>
      </c>
      <c r="G109" s="2">
        <v>14</v>
      </c>
      <c r="H109" s="2">
        <v>15</v>
      </c>
      <c r="I109" s="22">
        <v>16</v>
      </c>
      <c r="J109" s="22">
        <v>16</v>
      </c>
      <c r="K109" s="2">
        <v>13</v>
      </c>
      <c r="L109" s="3">
        <f>SUM(F109:K109)-I109-J109</f>
        <v>55</v>
      </c>
      <c r="M109" s="8">
        <v>16</v>
      </c>
      <c r="N109" s="2"/>
      <c r="O109" s="2">
        <v>9</v>
      </c>
    </row>
    <row r="110" spans="1:15" ht="17.25" thickBot="1" thickTop="1">
      <c r="A110" s="5">
        <v>40</v>
      </c>
      <c r="B110" s="5" t="s">
        <v>3</v>
      </c>
      <c r="C110" s="5"/>
      <c r="D110" s="10" t="s">
        <v>61</v>
      </c>
      <c r="E110" s="8">
        <v>17</v>
      </c>
      <c r="F110" s="33">
        <v>19</v>
      </c>
      <c r="G110" s="2">
        <v>15</v>
      </c>
      <c r="H110" s="22">
        <v>18</v>
      </c>
      <c r="I110" s="2">
        <v>15</v>
      </c>
      <c r="J110" s="2">
        <v>13</v>
      </c>
      <c r="K110" s="2">
        <v>15</v>
      </c>
      <c r="L110" s="3">
        <f>SUM(F110:K110)-F110-H110</f>
        <v>58</v>
      </c>
      <c r="M110" s="8">
        <v>17</v>
      </c>
      <c r="N110" s="2">
        <v>8</v>
      </c>
      <c r="O110" s="2"/>
    </row>
    <row r="111" spans="1:15" ht="17.25" thickBot="1" thickTop="1">
      <c r="A111" s="5">
        <v>8</v>
      </c>
      <c r="B111" s="5" t="s">
        <v>3</v>
      </c>
      <c r="C111" s="5" t="s">
        <v>17</v>
      </c>
      <c r="D111" s="10" t="s">
        <v>4</v>
      </c>
      <c r="E111" s="8">
        <v>18</v>
      </c>
      <c r="F111" s="13">
        <v>15</v>
      </c>
      <c r="G111" s="2">
        <v>16</v>
      </c>
      <c r="H111" s="22">
        <v>20</v>
      </c>
      <c r="I111" s="22">
        <v>18</v>
      </c>
      <c r="J111" s="2">
        <v>17</v>
      </c>
      <c r="K111" s="2">
        <v>14</v>
      </c>
      <c r="L111" s="3">
        <f>SUM(F111:K111)-H111-I111</f>
        <v>62</v>
      </c>
      <c r="M111" s="8">
        <v>18</v>
      </c>
      <c r="N111" s="2">
        <v>9</v>
      </c>
      <c r="O111" s="2"/>
    </row>
    <row r="112" spans="1:15" ht="17.25" thickBot="1" thickTop="1">
      <c r="A112" s="5">
        <v>79</v>
      </c>
      <c r="B112" s="5" t="s">
        <v>3</v>
      </c>
      <c r="C112" s="5" t="s">
        <v>29</v>
      </c>
      <c r="D112" s="10" t="s">
        <v>28</v>
      </c>
      <c r="E112" s="8">
        <v>19</v>
      </c>
      <c r="F112" s="33">
        <v>17</v>
      </c>
      <c r="G112" s="2">
        <v>17</v>
      </c>
      <c r="H112" s="2">
        <v>16</v>
      </c>
      <c r="I112" s="2">
        <v>14</v>
      </c>
      <c r="J112" s="22">
        <v>18</v>
      </c>
      <c r="K112" s="2">
        <v>16</v>
      </c>
      <c r="L112" s="3">
        <f>SUM(F112:K112)-F112-J112</f>
        <v>63</v>
      </c>
      <c r="M112" s="8">
        <v>19</v>
      </c>
      <c r="N112" s="2">
        <v>10</v>
      </c>
      <c r="O112" s="2"/>
    </row>
    <row r="113" spans="1:15" ht="17.25" thickBot="1" thickTop="1">
      <c r="A113" s="5">
        <v>64</v>
      </c>
      <c r="B113" s="5" t="s">
        <v>3</v>
      </c>
      <c r="C113" s="5"/>
      <c r="D113" s="10" t="s">
        <v>24</v>
      </c>
      <c r="E113" s="8">
        <v>20</v>
      </c>
      <c r="F113" s="13">
        <v>18</v>
      </c>
      <c r="G113" s="22">
        <v>18</v>
      </c>
      <c r="H113" s="22">
        <v>19</v>
      </c>
      <c r="I113" s="2">
        <v>17</v>
      </c>
      <c r="J113" s="2">
        <v>15</v>
      </c>
      <c r="K113" s="2">
        <v>18</v>
      </c>
      <c r="L113" s="3">
        <f>SUM(F113:K113)-G113-H113</f>
        <v>68</v>
      </c>
      <c r="M113" s="8">
        <v>20</v>
      </c>
      <c r="N113" s="2">
        <v>11</v>
      </c>
      <c r="O113" s="2"/>
    </row>
    <row r="114" ht="15.75" thickTop="1"/>
    <row r="116" ht="15.75" thickBot="1">
      <c r="A116" s="1" t="s">
        <v>62</v>
      </c>
    </row>
    <row r="117" spans="1:19" ht="15.75" thickTop="1">
      <c r="A117" s="24" t="s">
        <v>30</v>
      </c>
      <c r="B117" s="25"/>
      <c r="C117" s="25"/>
      <c r="D117" s="26"/>
      <c r="E117" s="27" t="s">
        <v>26</v>
      </c>
      <c r="F117" s="25" t="s">
        <v>10</v>
      </c>
      <c r="G117" s="25"/>
      <c r="H117" s="28" t="s">
        <v>52</v>
      </c>
      <c r="I117" s="28"/>
      <c r="J117" s="28"/>
      <c r="K117" s="25"/>
      <c r="L117" s="25"/>
      <c r="M117" s="25"/>
      <c r="N117" s="25"/>
      <c r="O117" s="26"/>
      <c r="P117" s="27" t="s">
        <v>35</v>
      </c>
      <c r="Q117" s="24" t="s">
        <v>36</v>
      </c>
      <c r="R117" s="25"/>
      <c r="S117" s="26"/>
    </row>
    <row r="118" spans="1:19" ht="15.75" thickBot="1">
      <c r="A118" s="29"/>
      <c r="B118" s="30"/>
      <c r="C118" s="30"/>
      <c r="D118" s="31"/>
      <c r="E118" s="32"/>
      <c r="F118" s="30"/>
      <c r="G118" s="30"/>
      <c r="H118" s="30"/>
      <c r="I118" s="30"/>
      <c r="J118" s="30"/>
      <c r="K118" s="30"/>
      <c r="L118" s="30"/>
      <c r="M118" s="30"/>
      <c r="N118" s="30"/>
      <c r="O118" s="31"/>
      <c r="P118" s="32"/>
      <c r="Q118" s="29" t="s">
        <v>34</v>
      </c>
      <c r="R118" s="30" t="s">
        <v>3</v>
      </c>
      <c r="S118" s="31" t="s">
        <v>8</v>
      </c>
    </row>
    <row r="119" spans="1:19" ht="17.25" thickBot="1" thickTop="1">
      <c r="A119" s="8" t="s">
        <v>16</v>
      </c>
      <c r="B119" s="8" t="s">
        <v>0</v>
      </c>
      <c r="C119" s="8" t="s">
        <v>1</v>
      </c>
      <c r="D119" s="8" t="s">
        <v>2</v>
      </c>
      <c r="E119" s="8"/>
      <c r="F119" s="8">
        <v>1</v>
      </c>
      <c r="G119" s="8">
        <v>2</v>
      </c>
      <c r="H119" s="8">
        <v>3</v>
      </c>
      <c r="I119" s="8">
        <v>4</v>
      </c>
      <c r="J119" s="8">
        <v>5</v>
      </c>
      <c r="K119" s="8">
        <v>6</v>
      </c>
      <c r="L119" s="8">
        <v>7</v>
      </c>
      <c r="M119" s="8">
        <v>8</v>
      </c>
      <c r="N119" s="8">
        <v>9</v>
      </c>
      <c r="O119" s="8">
        <v>10</v>
      </c>
      <c r="P119" s="8"/>
      <c r="Q119" s="8"/>
      <c r="R119" s="8"/>
      <c r="S119" s="8"/>
    </row>
    <row r="120" spans="1:19" ht="17.25" thickBot="1" thickTop="1">
      <c r="A120" s="7">
        <v>147</v>
      </c>
      <c r="B120" s="7" t="s">
        <v>3</v>
      </c>
      <c r="C120" s="7" t="s">
        <v>25</v>
      </c>
      <c r="D120" s="9" t="s">
        <v>23</v>
      </c>
      <c r="E120" s="8">
        <v>1</v>
      </c>
      <c r="F120" s="44">
        <v>4</v>
      </c>
      <c r="G120" s="23">
        <v>8</v>
      </c>
      <c r="H120" s="23">
        <v>2</v>
      </c>
      <c r="I120" s="37">
        <v>1</v>
      </c>
      <c r="J120" s="37">
        <v>1</v>
      </c>
      <c r="K120" s="37">
        <v>1</v>
      </c>
      <c r="L120" s="41">
        <v>1</v>
      </c>
      <c r="M120" s="43">
        <v>1</v>
      </c>
      <c r="N120" s="12">
        <v>1</v>
      </c>
      <c r="O120" s="3">
        <v>2</v>
      </c>
      <c r="P120" s="3">
        <f>SUM(F120:O120)-14</f>
        <v>8</v>
      </c>
      <c r="Q120" s="8">
        <v>1</v>
      </c>
      <c r="R120" s="3">
        <v>1</v>
      </c>
      <c r="S120" s="3"/>
    </row>
    <row r="121" spans="1:19" ht="17.25" thickBot="1" thickTop="1">
      <c r="A121" s="5">
        <v>611</v>
      </c>
      <c r="B121" s="5" t="s">
        <v>3</v>
      </c>
      <c r="C121" s="5" t="s">
        <v>68</v>
      </c>
      <c r="D121" s="10" t="s">
        <v>5</v>
      </c>
      <c r="E121" s="8">
        <v>2</v>
      </c>
      <c r="F121" s="38">
        <v>3</v>
      </c>
      <c r="G121" s="39">
        <v>1</v>
      </c>
      <c r="H121" s="39">
        <v>1</v>
      </c>
      <c r="I121" s="22">
        <v>9</v>
      </c>
      <c r="J121" s="22">
        <v>5</v>
      </c>
      <c r="K121" s="39">
        <v>3</v>
      </c>
      <c r="L121" s="41">
        <v>5</v>
      </c>
      <c r="M121" s="42">
        <v>3</v>
      </c>
      <c r="N121" s="33">
        <v>7</v>
      </c>
      <c r="O121" s="2">
        <v>1</v>
      </c>
      <c r="P121" s="3">
        <f>SUM(F121:O121)-21</f>
        <v>17</v>
      </c>
      <c r="Q121" s="8">
        <v>2</v>
      </c>
      <c r="R121" s="2">
        <v>2</v>
      </c>
      <c r="S121" s="2"/>
    </row>
    <row r="122" spans="1:19" ht="17.25" thickBot="1" thickTop="1">
      <c r="A122" s="5">
        <v>44</v>
      </c>
      <c r="B122" s="5" t="s">
        <v>3</v>
      </c>
      <c r="C122" s="5" t="s">
        <v>67</v>
      </c>
      <c r="D122" s="10" t="s">
        <v>32</v>
      </c>
      <c r="E122" s="8">
        <v>3</v>
      </c>
      <c r="F122" s="38">
        <v>5</v>
      </c>
      <c r="G122" s="39">
        <v>2</v>
      </c>
      <c r="H122" s="22">
        <v>5</v>
      </c>
      <c r="I122" s="39">
        <v>4</v>
      </c>
      <c r="J122" s="39">
        <v>2</v>
      </c>
      <c r="K122" s="22">
        <v>10</v>
      </c>
      <c r="L122" s="41">
        <v>3</v>
      </c>
      <c r="M122" s="42">
        <v>4</v>
      </c>
      <c r="N122" s="33">
        <v>9</v>
      </c>
      <c r="O122" s="2">
        <v>3</v>
      </c>
      <c r="P122" s="3">
        <f>SUM(F122:O122)-24</f>
        <v>23</v>
      </c>
      <c r="Q122" s="8">
        <v>3</v>
      </c>
      <c r="R122" s="2">
        <v>3</v>
      </c>
      <c r="S122" s="2"/>
    </row>
    <row r="123" spans="1:19" ht="17.25" thickBot="1" thickTop="1">
      <c r="A123" s="5" t="s">
        <v>47</v>
      </c>
      <c r="B123" s="5" t="s">
        <v>8</v>
      </c>
      <c r="C123" s="5"/>
      <c r="D123" s="10" t="s">
        <v>14</v>
      </c>
      <c r="E123" s="8">
        <v>4</v>
      </c>
      <c r="F123" s="33">
        <v>7</v>
      </c>
      <c r="G123" s="39">
        <v>6</v>
      </c>
      <c r="H123" s="22">
        <v>10</v>
      </c>
      <c r="I123" s="39">
        <v>5</v>
      </c>
      <c r="J123" s="39">
        <v>3</v>
      </c>
      <c r="K123" s="22">
        <v>11</v>
      </c>
      <c r="L123" s="41">
        <v>2</v>
      </c>
      <c r="M123" s="42">
        <v>5</v>
      </c>
      <c r="N123" s="13">
        <v>2</v>
      </c>
      <c r="O123" s="2">
        <v>7</v>
      </c>
      <c r="P123" s="3">
        <f>SUM(F123:O123)-28</f>
        <v>30</v>
      </c>
      <c r="Q123" s="8">
        <v>4</v>
      </c>
      <c r="R123" s="2"/>
      <c r="S123" s="2">
        <v>1</v>
      </c>
    </row>
    <row r="124" spans="1:19" ht="17.25" thickBot="1" thickTop="1">
      <c r="A124" s="6" t="s">
        <v>49</v>
      </c>
      <c r="B124" s="6" t="s">
        <v>8</v>
      </c>
      <c r="C124" s="6"/>
      <c r="D124" s="11" t="s">
        <v>50</v>
      </c>
      <c r="E124" s="8">
        <v>5</v>
      </c>
      <c r="F124" s="34">
        <v>2</v>
      </c>
      <c r="G124" s="35">
        <v>19</v>
      </c>
      <c r="H124" s="40">
        <v>8</v>
      </c>
      <c r="I124" s="40">
        <v>2</v>
      </c>
      <c r="J124" s="35">
        <v>9</v>
      </c>
      <c r="K124" s="40">
        <v>8</v>
      </c>
      <c r="L124" s="41">
        <v>6</v>
      </c>
      <c r="M124" s="42">
        <v>2</v>
      </c>
      <c r="N124" s="14">
        <v>3</v>
      </c>
      <c r="O124" s="22">
        <v>9</v>
      </c>
      <c r="P124" s="3">
        <f>SUM(F124:O124)-37</f>
        <v>31</v>
      </c>
      <c r="Q124" s="8">
        <v>5</v>
      </c>
      <c r="R124" s="4"/>
      <c r="S124" s="2">
        <v>2</v>
      </c>
    </row>
    <row r="125" spans="1:19" ht="17.25" thickBot="1" thickTop="1">
      <c r="A125" s="5" t="s">
        <v>48</v>
      </c>
      <c r="B125" s="5" t="s">
        <v>8</v>
      </c>
      <c r="C125" s="5"/>
      <c r="D125" s="10" t="s">
        <v>15</v>
      </c>
      <c r="E125" s="8">
        <v>6</v>
      </c>
      <c r="F125" s="33">
        <v>10</v>
      </c>
      <c r="G125" s="39">
        <v>4</v>
      </c>
      <c r="H125" s="39">
        <v>3</v>
      </c>
      <c r="I125" s="22">
        <v>7</v>
      </c>
      <c r="J125" s="39">
        <v>7</v>
      </c>
      <c r="K125" s="22">
        <v>9</v>
      </c>
      <c r="L125" s="41">
        <v>4</v>
      </c>
      <c r="M125" s="42">
        <v>7</v>
      </c>
      <c r="N125" s="13">
        <v>4</v>
      </c>
      <c r="O125" s="2">
        <v>6</v>
      </c>
      <c r="P125" s="3">
        <f>SUM(F125:O125)-26</f>
        <v>35</v>
      </c>
      <c r="Q125" s="8">
        <v>6</v>
      </c>
      <c r="R125" s="2"/>
      <c r="S125" s="2">
        <v>3</v>
      </c>
    </row>
    <row r="126" spans="1:19" ht="17.25" thickBot="1" thickTop="1">
      <c r="A126" s="7" t="s">
        <v>43</v>
      </c>
      <c r="B126" s="7" t="s">
        <v>8</v>
      </c>
      <c r="C126" s="7"/>
      <c r="D126" s="9" t="s">
        <v>44</v>
      </c>
      <c r="E126" s="8">
        <v>7</v>
      </c>
      <c r="F126" s="36">
        <v>6</v>
      </c>
      <c r="G126" s="37">
        <v>3</v>
      </c>
      <c r="H126" s="37">
        <v>7</v>
      </c>
      <c r="I126" s="37">
        <v>8</v>
      </c>
      <c r="J126" s="23">
        <v>10</v>
      </c>
      <c r="K126" s="37">
        <v>5</v>
      </c>
      <c r="L126" s="46">
        <v>13</v>
      </c>
      <c r="M126" s="42">
        <v>8</v>
      </c>
      <c r="N126" s="44">
        <v>11</v>
      </c>
      <c r="O126" s="2">
        <v>5</v>
      </c>
      <c r="P126" s="3">
        <f>SUM(F126:O126)-34</f>
        <v>42</v>
      </c>
      <c r="Q126" s="8">
        <v>7</v>
      </c>
      <c r="R126" s="3"/>
      <c r="S126" s="2">
        <v>4</v>
      </c>
    </row>
    <row r="127" spans="1:19" ht="17.25" thickBot="1" thickTop="1">
      <c r="A127" s="5" t="s">
        <v>64</v>
      </c>
      <c r="B127" s="5" t="s">
        <v>8</v>
      </c>
      <c r="C127" s="5"/>
      <c r="D127" s="10" t="s">
        <v>63</v>
      </c>
      <c r="E127" s="8">
        <v>8</v>
      </c>
      <c r="F127" s="33">
        <v>12</v>
      </c>
      <c r="G127" s="22">
        <v>9</v>
      </c>
      <c r="H127" s="22">
        <v>11</v>
      </c>
      <c r="I127" s="39">
        <v>6</v>
      </c>
      <c r="J127" s="39">
        <v>6</v>
      </c>
      <c r="K127" s="39">
        <v>7</v>
      </c>
      <c r="L127" s="41">
        <v>7</v>
      </c>
      <c r="M127" s="42">
        <v>6</v>
      </c>
      <c r="N127" s="13">
        <v>6</v>
      </c>
      <c r="O127" s="2">
        <v>4</v>
      </c>
      <c r="P127" s="3">
        <f>SUM(F127:O127)-32</f>
        <v>42</v>
      </c>
      <c r="Q127" s="8">
        <v>8</v>
      </c>
      <c r="R127" s="2"/>
      <c r="S127" s="2">
        <v>5</v>
      </c>
    </row>
    <row r="128" spans="1:19" ht="17.25" thickBot="1" thickTop="1">
      <c r="A128" s="5">
        <v>113</v>
      </c>
      <c r="B128" s="5" t="s">
        <v>3</v>
      </c>
      <c r="C128" s="5" t="s">
        <v>19</v>
      </c>
      <c r="D128" s="10" t="s">
        <v>27</v>
      </c>
      <c r="E128" s="8">
        <v>9</v>
      </c>
      <c r="F128" s="38">
        <v>1</v>
      </c>
      <c r="G128" s="22">
        <v>11</v>
      </c>
      <c r="H128" s="39">
        <v>9</v>
      </c>
      <c r="I128" s="22">
        <v>12</v>
      </c>
      <c r="J128" s="39">
        <v>4</v>
      </c>
      <c r="K128" s="39">
        <v>4</v>
      </c>
      <c r="L128" s="41">
        <v>9</v>
      </c>
      <c r="M128" s="42">
        <v>9</v>
      </c>
      <c r="N128" s="13">
        <v>8</v>
      </c>
      <c r="O128" s="22">
        <v>12</v>
      </c>
      <c r="P128" s="3">
        <f>SUM(F128:O128)-35</f>
        <v>44</v>
      </c>
      <c r="Q128" s="8">
        <v>9</v>
      </c>
      <c r="R128" s="2">
        <v>4</v>
      </c>
      <c r="S128" s="2"/>
    </row>
    <row r="129" spans="1:19" ht="17.25" thickBot="1" thickTop="1">
      <c r="A129" s="5" t="s">
        <v>65</v>
      </c>
      <c r="B129" s="5" t="s">
        <v>8</v>
      </c>
      <c r="C129" s="5"/>
      <c r="D129" s="10" t="s">
        <v>79</v>
      </c>
      <c r="E129" s="8">
        <v>10</v>
      </c>
      <c r="F129" s="33">
        <v>13</v>
      </c>
      <c r="G129" s="22">
        <v>14</v>
      </c>
      <c r="H129" s="39">
        <v>4</v>
      </c>
      <c r="I129" s="39">
        <v>3</v>
      </c>
      <c r="J129" s="22">
        <v>13</v>
      </c>
      <c r="K129" s="39">
        <v>2</v>
      </c>
      <c r="L129" s="41">
        <v>10</v>
      </c>
      <c r="M129" s="42">
        <v>10</v>
      </c>
      <c r="N129" s="13">
        <v>12</v>
      </c>
      <c r="O129" s="2">
        <v>11</v>
      </c>
      <c r="P129" s="3">
        <f>SUM(F129:O129)-40</f>
        <v>52</v>
      </c>
      <c r="Q129" s="8">
        <v>10</v>
      </c>
      <c r="R129" s="2"/>
      <c r="S129" s="2">
        <v>6</v>
      </c>
    </row>
    <row r="130" spans="1:19" ht="17.25" thickBot="1" thickTop="1">
      <c r="A130" s="5" t="s">
        <v>45</v>
      </c>
      <c r="B130" s="5" t="s">
        <v>8</v>
      </c>
      <c r="C130" s="5"/>
      <c r="D130" s="10" t="s">
        <v>46</v>
      </c>
      <c r="E130" s="8">
        <v>11</v>
      </c>
      <c r="F130" s="33">
        <v>11</v>
      </c>
      <c r="G130" s="39">
        <v>7</v>
      </c>
      <c r="H130" s="39">
        <v>6</v>
      </c>
      <c r="I130" s="22">
        <v>15</v>
      </c>
      <c r="J130" s="39">
        <v>11</v>
      </c>
      <c r="K130" s="39">
        <v>6</v>
      </c>
      <c r="L130" s="41">
        <v>11</v>
      </c>
      <c r="M130" s="45">
        <v>12</v>
      </c>
      <c r="N130" s="13">
        <v>10</v>
      </c>
      <c r="O130" s="2">
        <v>8</v>
      </c>
      <c r="P130" s="3">
        <f>SUM(F130:O130)-38</f>
        <v>59</v>
      </c>
      <c r="Q130" s="8">
        <v>11</v>
      </c>
      <c r="R130" s="2"/>
      <c r="S130" s="2">
        <v>7</v>
      </c>
    </row>
    <row r="131" spans="1:19" ht="17.25" thickBot="1" thickTop="1">
      <c r="A131" s="5">
        <v>777</v>
      </c>
      <c r="B131" s="5" t="s">
        <v>3</v>
      </c>
      <c r="C131" s="5"/>
      <c r="D131" s="10" t="s">
        <v>20</v>
      </c>
      <c r="E131" s="8">
        <v>12</v>
      </c>
      <c r="F131" s="33">
        <v>15</v>
      </c>
      <c r="G131" s="39">
        <v>10</v>
      </c>
      <c r="H131" s="39">
        <v>13</v>
      </c>
      <c r="I131" s="39">
        <v>10</v>
      </c>
      <c r="J131" s="22">
        <v>16</v>
      </c>
      <c r="K131" s="22">
        <v>19</v>
      </c>
      <c r="L131" s="41">
        <v>8</v>
      </c>
      <c r="M131" s="42">
        <v>11</v>
      </c>
      <c r="N131" s="13">
        <v>5</v>
      </c>
      <c r="O131" s="2">
        <v>10</v>
      </c>
      <c r="P131" s="3">
        <f>SUM(F131:O131)-50</f>
        <v>67</v>
      </c>
      <c r="Q131" s="8">
        <v>12</v>
      </c>
      <c r="R131" s="2">
        <v>5</v>
      </c>
      <c r="S131" s="2"/>
    </row>
    <row r="132" spans="1:19" ht="17.25" thickBot="1" thickTop="1">
      <c r="A132" s="5">
        <v>60</v>
      </c>
      <c r="B132" s="5" t="s">
        <v>3</v>
      </c>
      <c r="C132" s="5"/>
      <c r="D132" s="10" t="s">
        <v>9</v>
      </c>
      <c r="E132" s="8">
        <v>13</v>
      </c>
      <c r="F132" s="38">
        <v>9</v>
      </c>
      <c r="G132" s="39">
        <v>12</v>
      </c>
      <c r="H132" s="22">
        <v>14</v>
      </c>
      <c r="I132" s="22">
        <v>13</v>
      </c>
      <c r="J132" s="39">
        <v>8</v>
      </c>
      <c r="K132" s="22">
        <v>14</v>
      </c>
      <c r="L132" s="41">
        <v>12</v>
      </c>
      <c r="M132" s="42">
        <v>13</v>
      </c>
      <c r="N132" s="13">
        <v>13</v>
      </c>
      <c r="O132" s="2">
        <v>13</v>
      </c>
      <c r="P132" s="3">
        <f>SUM(F132:O132)-41</f>
        <v>80</v>
      </c>
      <c r="Q132" s="8">
        <v>13</v>
      </c>
      <c r="R132" s="2">
        <v>6</v>
      </c>
      <c r="S132" s="2"/>
    </row>
    <row r="133" spans="1:19" ht="17.25" thickBot="1" thickTop="1">
      <c r="A133" s="5">
        <v>8</v>
      </c>
      <c r="B133" s="5" t="s">
        <v>3</v>
      </c>
      <c r="C133" s="5" t="s">
        <v>17</v>
      </c>
      <c r="D133" s="10" t="s">
        <v>4</v>
      </c>
      <c r="E133" s="8">
        <v>14</v>
      </c>
      <c r="F133" s="33">
        <v>14</v>
      </c>
      <c r="G133" s="39">
        <v>13</v>
      </c>
      <c r="H133" s="22">
        <v>15</v>
      </c>
      <c r="I133" s="39">
        <v>11</v>
      </c>
      <c r="J133" s="39">
        <v>14</v>
      </c>
      <c r="K133" s="39">
        <v>12</v>
      </c>
      <c r="L133" s="46">
        <v>15</v>
      </c>
      <c r="M133" s="42">
        <v>14</v>
      </c>
      <c r="N133" s="13">
        <v>14</v>
      </c>
      <c r="O133" s="2">
        <v>14</v>
      </c>
      <c r="P133" s="3">
        <f>SUM(F133:O133)-44</f>
        <v>92</v>
      </c>
      <c r="Q133" s="8">
        <v>14</v>
      </c>
      <c r="R133" s="2">
        <v>7</v>
      </c>
      <c r="S133" s="2"/>
    </row>
    <row r="134" spans="1:19" ht="17.25" thickBot="1" thickTop="1">
      <c r="A134" s="5">
        <v>40</v>
      </c>
      <c r="B134" s="5" t="s">
        <v>3</v>
      </c>
      <c r="C134" s="5"/>
      <c r="D134" s="10" t="s">
        <v>7</v>
      </c>
      <c r="E134" s="8">
        <v>15</v>
      </c>
      <c r="F134" s="33">
        <v>16</v>
      </c>
      <c r="G134" s="22">
        <v>17</v>
      </c>
      <c r="H134" s="22">
        <v>16</v>
      </c>
      <c r="I134" s="39">
        <v>16</v>
      </c>
      <c r="J134" s="39">
        <v>15</v>
      </c>
      <c r="K134" s="39">
        <v>16</v>
      </c>
      <c r="L134" s="41">
        <v>14</v>
      </c>
      <c r="M134" s="42">
        <v>15</v>
      </c>
      <c r="N134" s="13">
        <v>15</v>
      </c>
      <c r="O134" s="2">
        <v>15</v>
      </c>
      <c r="P134" s="3">
        <f>SUM(F134:O134)-49</f>
        <v>106</v>
      </c>
      <c r="Q134" s="8">
        <v>15</v>
      </c>
      <c r="R134" s="2">
        <v>8</v>
      </c>
      <c r="S134" s="2"/>
    </row>
    <row r="135" spans="1:19" ht="17.25" thickBot="1" thickTop="1">
      <c r="A135" s="5">
        <v>13</v>
      </c>
      <c r="B135" s="5" t="s">
        <v>3</v>
      </c>
      <c r="C135" s="5" t="s">
        <v>11</v>
      </c>
      <c r="D135" s="10" t="s">
        <v>12</v>
      </c>
      <c r="E135" s="8">
        <v>16</v>
      </c>
      <c r="F135" s="38">
        <v>17</v>
      </c>
      <c r="G135" s="39">
        <v>15</v>
      </c>
      <c r="H135" s="39">
        <v>17</v>
      </c>
      <c r="I135" s="39">
        <v>14</v>
      </c>
      <c r="J135" s="39">
        <v>12</v>
      </c>
      <c r="K135" s="39">
        <v>13</v>
      </c>
      <c r="L135" s="41">
        <v>19</v>
      </c>
      <c r="M135" s="45">
        <v>19</v>
      </c>
      <c r="N135" s="33">
        <v>19</v>
      </c>
      <c r="O135" s="22">
        <v>19</v>
      </c>
      <c r="P135" s="3">
        <f>SUM(F135:O135)-57</f>
        <v>107</v>
      </c>
      <c r="Q135" s="8">
        <v>16</v>
      </c>
      <c r="R135" s="2">
        <v>9</v>
      </c>
      <c r="S135" s="2"/>
    </row>
    <row r="136" spans="1:19" ht="17.25" thickBot="1" thickTop="1">
      <c r="A136" s="5">
        <v>137</v>
      </c>
      <c r="B136" s="5" t="s">
        <v>3</v>
      </c>
      <c r="C136" s="5" t="s">
        <v>21</v>
      </c>
      <c r="D136" s="10" t="s">
        <v>22</v>
      </c>
      <c r="E136" s="8">
        <v>17</v>
      </c>
      <c r="F136" s="38">
        <v>8</v>
      </c>
      <c r="G136" s="39">
        <v>5</v>
      </c>
      <c r="H136" s="39">
        <v>19</v>
      </c>
      <c r="I136" s="39">
        <v>19</v>
      </c>
      <c r="J136" s="39">
        <v>19</v>
      </c>
      <c r="K136" s="39">
        <v>19</v>
      </c>
      <c r="L136" s="41">
        <v>19</v>
      </c>
      <c r="M136" s="45">
        <v>19</v>
      </c>
      <c r="N136" s="33">
        <v>19</v>
      </c>
      <c r="O136" s="22">
        <v>19</v>
      </c>
      <c r="P136" s="3">
        <f>SUM(F136:O136)-57</f>
        <v>108</v>
      </c>
      <c r="Q136" s="8">
        <v>17</v>
      </c>
      <c r="R136" s="2">
        <v>10</v>
      </c>
      <c r="S136" s="2"/>
    </row>
    <row r="137" spans="1:19" ht="17.25" thickBot="1" thickTop="1">
      <c r="A137" s="5">
        <v>64</v>
      </c>
      <c r="B137" s="5" t="s">
        <v>3</v>
      </c>
      <c r="C137" s="5"/>
      <c r="D137" s="10" t="s">
        <v>24</v>
      </c>
      <c r="E137" s="8">
        <v>18</v>
      </c>
      <c r="F137" s="38">
        <v>19</v>
      </c>
      <c r="G137" s="39">
        <v>16</v>
      </c>
      <c r="H137" s="39">
        <v>12</v>
      </c>
      <c r="I137" s="39">
        <v>19</v>
      </c>
      <c r="J137" s="39">
        <v>17</v>
      </c>
      <c r="K137" s="39">
        <v>15</v>
      </c>
      <c r="L137" s="41">
        <v>16</v>
      </c>
      <c r="M137" s="45">
        <v>19</v>
      </c>
      <c r="N137" s="33">
        <v>19</v>
      </c>
      <c r="O137" s="22">
        <v>19</v>
      </c>
      <c r="P137" s="3">
        <f>SUM(F137:O137)-57</f>
        <v>114</v>
      </c>
      <c r="Q137" s="8">
        <v>18</v>
      </c>
      <c r="R137" s="2">
        <v>11</v>
      </c>
      <c r="S137" s="2"/>
    </row>
    <row r="138" spans="1:19" ht="17.25" thickBot="1" thickTop="1">
      <c r="A138" s="5">
        <v>71</v>
      </c>
      <c r="B138" s="5" t="s">
        <v>3</v>
      </c>
      <c r="C138" s="5" t="s">
        <v>11</v>
      </c>
      <c r="D138" s="10" t="s">
        <v>66</v>
      </c>
      <c r="E138" s="8">
        <v>19</v>
      </c>
      <c r="F138" s="38">
        <v>18</v>
      </c>
      <c r="G138" s="39">
        <v>18</v>
      </c>
      <c r="H138" s="39">
        <v>18</v>
      </c>
      <c r="I138" s="39">
        <v>17</v>
      </c>
      <c r="J138" s="39">
        <v>19</v>
      </c>
      <c r="K138" s="39">
        <v>19</v>
      </c>
      <c r="L138" s="41">
        <v>19</v>
      </c>
      <c r="M138" s="45">
        <v>19</v>
      </c>
      <c r="N138" s="33">
        <v>19</v>
      </c>
      <c r="O138" s="22">
        <v>19</v>
      </c>
      <c r="P138" s="3">
        <f>SUM(F138:O138)-57</f>
        <v>128</v>
      </c>
      <c r="Q138" s="8">
        <v>19</v>
      </c>
      <c r="R138" s="2">
        <v>12</v>
      </c>
      <c r="S138" s="2"/>
    </row>
    <row r="139" spans="1:19" ht="17.25" thickBot="1" thickTop="1">
      <c r="A139" s="5"/>
      <c r="B139" s="5"/>
      <c r="C139" s="5"/>
      <c r="D139" s="10"/>
      <c r="E139" s="8"/>
      <c r="F139" s="38"/>
      <c r="G139" s="39"/>
      <c r="H139" s="39"/>
      <c r="I139" s="39"/>
      <c r="J139" s="39"/>
      <c r="K139" s="39"/>
      <c r="L139" s="41"/>
      <c r="M139" s="42"/>
      <c r="N139" s="13"/>
      <c r="O139" s="2"/>
      <c r="P139" s="3"/>
      <c r="Q139" s="8"/>
      <c r="R139" s="2"/>
      <c r="S139" s="2"/>
    </row>
    <row r="140" ht="16.5" thickBot="1" thickTop="1"/>
    <row r="141" spans="1:18" ht="15.75" thickTop="1">
      <c r="A141" s="24" t="s">
        <v>91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O141" s="27" t="s">
        <v>35</v>
      </c>
      <c r="P141" s="24" t="s">
        <v>36</v>
      </c>
      <c r="Q141" s="25"/>
      <c r="R141" s="26"/>
    </row>
    <row r="142" spans="1:18" ht="15.75" thickBot="1">
      <c r="A142" s="29" t="s">
        <v>30</v>
      </c>
      <c r="B142" s="30"/>
      <c r="C142" s="30"/>
      <c r="D142" s="30"/>
      <c r="E142" s="30" t="s">
        <v>26</v>
      </c>
      <c r="F142" s="30" t="s">
        <v>10</v>
      </c>
      <c r="G142" s="30"/>
      <c r="H142" s="30"/>
      <c r="I142" s="30"/>
      <c r="J142" s="30"/>
      <c r="K142" s="30"/>
      <c r="L142" s="30"/>
      <c r="M142" s="30"/>
      <c r="N142" s="31"/>
      <c r="O142" s="32"/>
      <c r="P142" s="29" t="s">
        <v>34</v>
      </c>
      <c r="Q142" s="30" t="s">
        <v>3</v>
      </c>
      <c r="R142" s="31" t="s">
        <v>8</v>
      </c>
    </row>
    <row r="143" spans="1:18" ht="17.25" thickBot="1" thickTop="1">
      <c r="A143" s="8" t="s">
        <v>16</v>
      </c>
      <c r="B143" s="8" t="s">
        <v>0</v>
      </c>
      <c r="C143" s="8" t="s">
        <v>1</v>
      </c>
      <c r="D143" s="8" t="s">
        <v>2</v>
      </c>
      <c r="E143" s="8"/>
      <c r="F143" s="8">
        <v>1</v>
      </c>
      <c r="G143" s="8">
        <v>2</v>
      </c>
      <c r="H143" s="8">
        <v>3</v>
      </c>
      <c r="I143" s="8">
        <v>4</v>
      </c>
      <c r="J143" s="8">
        <v>5</v>
      </c>
      <c r="K143" s="8">
        <v>6</v>
      </c>
      <c r="L143" s="8">
        <v>7</v>
      </c>
      <c r="M143" s="8">
        <v>8</v>
      </c>
      <c r="N143" s="8">
        <v>9</v>
      </c>
      <c r="O143" s="8"/>
      <c r="P143" s="8"/>
      <c r="Q143" s="8"/>
      <c r="R143" s="8"/>
    </row>
    <row r="144" spans="1:18" ht="17.25" thickBot="1" thickTop="1">
      <c r="A144" s="7">
        <v>611</v>
      </c>
      <c r="B144" s="7" t="s">
        <v>3</v>
      </c>
      <c r="C144" s="7" t="s">
        <v>88</v>
      </c>
      <c r="D144" s="9" t="s">
        <v>5</v>
      </c>
      <c r="E144" s="8">
        <v>1</v>
      </c>
      <c r="F144" s="44">
        <v>2</v>
      </c>
      <c r="G144" s="3">
        <v>2</v>
      </c>
      <c r="H144" s="3">
        <v>1</v>
      </c>
      <c r="I144" s="3">
        <v>1</v>
      </c>
      <c r="J144" s="3">
        <v>2</v>
      </c>
      <c r="K144" s="3">
        <v>1</v>
      </c>
      <c r="L144" s="3">
        <v>1</v>
      </c>
      <c r="M144" s="23">
        <v>8</v>
      </c>
      <c r="N144" s="23">
        <v>4</v>
      </c>
      <c r="O144" s="3">
        <f>SUM(F144:N144)-14</f>
        <v>8</v>
      </c>
      <c r="P144" s="8">
        <v>1</v>
      </c>
      <c r="Q144" s="3">
        <v>1</v>
      </c>
      <c r="R144" s="3"/>
    </row>
    <row r="145" spans="1:18" ht="17.25" thickBot="1" thickTop="1">
      <c r="A145" s="5">
        <v>147</v>
      </c>
      <c r="B145" s="5" t="s">
        <v>3</v>
      </c>
      <c r="C145" s="5" t="s">
        <v>86</v>
      </c>
      <c r="D145" s="10" t="s">
        <v>23</v>
      </c>
      <c r="E145" s="8">
        <v>2</v>
      </c>
      <c r="F145" s="13">
        <v>1</v>
      </c>
      <c r="G145" s="2">
        <v>1</v>
      </c>
      <c r="H145" s="22">
        <v>18</v>
      </c>
      <c r="I145" s="22">
        <v>18</v>
      </c>
      <c r="J145" s="22">
        <v>11</v>
      </c>
      <c r="K145" s="2">
        <v>2</v>
      </c>
      <c r="L145" s="2">
        <v>2</v>
      </c>
      <c r="M145" s="2">
        <v>4</v>
      </c>
      <c r="N145" s="2">
        <v>3</v>
      </c>
      <c r="O145" s="3">
        <f>SUM(F145:N145)-47</f>
        <v>13</v>
      </c>
      <c r="P145" s="8">
        <v>2</v>
      </c>
      <c r="Q145" s="2">
        <v>2</v>
      </c>
      <c r="R145" s="2"/>
    </row>
    <row r="146" spans="1:18" ht="17.25" thickBot="1" thickTop="1">
      <c r="A146" s="5">
        <v>60</v>
      </c>
      <c r="B146" s="5" t="s">
        <v>3</v>
      </c>
      <c r="C146" s="5"/>
      <c r="D146" s="10" t="s">
        <v>9</v>
      </c>
      <c r="E146" s="8">
        <v>3</v>
      </c>
      <c r="F146" s="13">
        <v>3</v>
      </c>
      <c r="G146" s="22">
        <v>6</v>
      </c>
      <c r="H146" s="2">
        <v>4</v>
      </c>
      <c r="I146" s="22">
        <v>11</v>
      </c>
      <c r="J146" s="2">
        <v>1</v>
      </c>
      <c r="K146" s="2">
        <v>3</v>
      </c>
      <c r="L146" s="22">
        <v>5</v>
      </c>
      <c r="M146" s="2">
        <v>2</v>
      </c>
      <c r="N146" s="2">
        <v>5</v>
      </c>
      <c r="O146" s="3">
        <f>SUM(F146:N146)-22</f>
        <v>18</v>
      </c>
      <c r="P146" s="8">
        <v>3</v>
      </c>
      <c r="Q146" s="2">
        <v>3</v>
      </c>
      <c r="R146" s="2"/>
    </row>
    <row r="147" spans="1:18" ht="17.25" thickBot="1" thickTop="1">
      <c r="A147" s="5">
        <v>113</v>
      </c>
      <c r="B147" s="5" t="s">
        <v>3</v>
      </c>
      <c r="C147" s="5" t="s">
        <v>87</v>
      </c>
      <c r="D147" s="10" t="s">
        <v>27</v>
      </c>
      <c r="E147" s="8">
        <v>4</v>
      </c>
      <c r="F147" s="13">
        <v>5</v>
      </c>
      <c r="G147" s="2">
        <v>3</v>
      </c>
      <c r="H147" s="2">
        <v>3</v>
      </c>
      <c r="I147" s="2">
        <v>4</v>
      </c>
      <c r="J147" s="2">
        <v>3</v>
      </c>
      <c r="K147" s="2">
        <v>5</v>
      </c>
      <c r="L147" s="22">
        <v>13</v>
      </c>
      <c r="M147" s="22">
        <v>7</v>
      </c>
      <c r="N147" s="22">
        <v>18</v>
      </c>
      <c r="O147" s="3">
        <f>SUM(F147:N147)-38</f>
        <v>23</v>
      </c>
      <c r="P147" s="8">
        <v>4</v>
      </c>
      <c r="Q147" s="2">
        <v>4</v>
      </c>
      <c r="R147" s="2"/>
    </row>
    <row r="148" spans="1:18" ht="17.25" thickBot="1" thickTop="1">
      <c r="A148" s="6">
        <v>777</v>
      </c>
      <c r="B148" s="6" t="s">
        <v>3</v>
      </c>
      <c r="C148" s="6" t="s">
        <v>87</v>
      </c>
      <c r="D148" s="11" t="s">
        <v>20</v>
      </c>
      <c r="E148" s="8">
        <v>5</v>
      </c>
      <c r="F148" s="14">
        <v>4</v>
      </c>
      <c r="G148" s="35">
        <v>10</v>
      </c>
      <c r="H148" s="4">
        <v>2</v>
      </c>
      <c r="I148" s="4">
        <v>5</v>
      </c>
      <c r="J148" s="4">
        <v>5</v>
      </c>
      <c r="K148" s="4">
        <v>7</v>
      </c>
      <c r="L148" s="35">
        <v>10</v>
      </c>
      <c r="M148" s="35">
        <v>18</v>
      </c>
      <c r="N148" s="4">
        <v>8</v>
      </c>
      <c r="O148" s="3">
        <f>SUM(F148:N148)-38</f>
        <v>31</v>
      </c>
      <c r="P148" s="8">
        <v>5</v>
      </c>
      <c r="Q148" s="4">
        <v>5</v>
      </c>
      <c r="R148" s="2"/>
    </row>
    <row r="149" spans="1:18" ht="17.25" thickBot="1" thickTop="1">
      <c r="A149" s="5">
        <v>137</v>
      </c>
      <c r="B149" s="5" t="s">
        <v>3</v>
      </c>
      <c r="C149" s="5" t="s">
        <v>89</v>
      </c>
      <c r="D149" s="10" t="s">
        <v>22</v>
      </c>
      <c r="E149" s="8">
        <v>6</v>
      </c>
      <c r="F149" s="33">
        <v>12</v>
      </c>
      <c r="G149" s="2">
        <v>7</v>
      </c>
      <c r="H149" s="2">
        <v>5</v>
      </c>
      <c r="I149" s="2">
        <v>3</v>
      </c>
      <c r="J149" s="22">
        <v>14</v>
      </c>
      <c r="K149" s="22">
        <v>18</v>
      </c>
      <c r="L149" s="2">
        <v>6</v>
      </c>
      <c r="M149" s="2">
        <v>5</v>
      </c>
      <c r="N149" s="2">
        <v>7</v>
      </c>
      <c r="O149" s="3">
        <f>SUM(F149:N149)-44</f>
        <v>33</v>
      </c>
      <c r="P149" s="8">
        <v>6</v>
      </c>
      <c r="Q149" s="2">
        <v>6</v>
      </c>
      <c r="R149" s="2"/>
    </row>
    <row r="150" spans="1:18" ht="17.25" thickBot="1" thickTop="1">
      <c r="A150" s="7">
        <v>74</v>
      </c>
      <c r="B150" s="7" t="s">
        <v>8</v>
      </c>
      <c r="C150" s="7"/>
      <c r="D150" s="9" t="s">
        <v>44</v>
      </c>
      <c r="E150" s="8">
        <v>7</v>
      </c>
      <c r="F150" s="12">
        <v>6</v>
      </c>
      <c r="G150" s="23">
        <v>9</v>
      </c>
      <c r="H150" s="3">
        <v>8</v>
      </c>
      <c r="I150" s="23">
        <v>12</v>
      </c>
      <c r="J150" s="3">
        <v>6</v>
      </c>
      <c r="K150" s="3">
        <v>4</v>
      </c>
      <c r="L150" s="3">
        <v>8</v>
      </c>
      <c r="M150" s="23">
        <v>18</v>
      </c>
      <c r="N150" s="3">
        <v>2</v>
      </c>
      <c r="O150" s="3">
        <f>SUM(F150:N150)-39</f>
        <v>34</v>
      </c>
      <c r="P150" s="8">
        <v>7</v>
      </c>
      <c r="Q150" s="3"/>
      <c r="R150" s="2">
        <v>1</v>
      </c>
    </row>
    <row r="151" spans="1:18" ht="17.25" thickBot="1" thickTop="1">
      <c r="A151" s="5">
        <v>31</v>
      </c>
      <c r="B151" s="5" t="s">
        <v>8</v>
      </c>
      <c r="C151" s="5"/>
      <c r="D151" s="10" t="s">
        <v>82</v>
      </c>
      <c r="E151" s="8">
        <v>8</v>
      </c>
      <c r="F151" s="13">
        <v>7</v>
      </c>
      <c r="G151" s="22">
        <v>12</v>
      </c>
      <c r="H151" s="2">
        <v>10</v>
      </c>
      <c r="I151" s="2">
        <v>6</v>
      </c>
      <c r="J151" s="22">
        <v>12</v>
      </c>
      <c r="K151" s="2">
        <v>6</v>
      </c>
      <c r="L151" s="2">
        <v>3</v>
      </c>
      <c r="M151" s="2">
        <v>6</v>
      </c>
      <c r="N151" s="22">
        <v>18</v>
      </c>
      <c r="O151" s="3">
        <f>SUM(F151:N151)-42</f>
        <v>38</v>
      </c>
      <c r="P151" s="8">
        <v>8</v>
      </c>
      <c r="Q151" s="2"/>
      <c r="R151" s="2">
        <v>2</v>
      </c>
    </row>
    <row r="152" spans="1:18" ht="17.25" thickBot="1" thickTop="1">
      <c r="A152" s="5">
        <v>8</v>
      </c>
      <c r="B152" s="5" t="s">
        <v>3</v>
      </c>
      <c r="C152" s="5" t="s">
        <v>17</v>
      </c>
      <c r="D152" s="10" t="s">
        <v>4</v>
      </c>
      <c r="E152" s="8">
        <v>9</v>
      </c>
      <c r="F152" s="13">
        <v>9</v>
      </c>
      <c r="G152" s="2">
        <v>4</v>
      </c>
      <c r="H152" s="22">
        <v>12</v>
      </c>
      <c r="I152" s="22">
        <v>13</v>
      </c>
      <c r="J152" s="2">
        <v>9</v>
      </c>
      <c r="K152" s="22">
        <v>10</v>
      </c>
      <c r="L152" s="2">
        <v>9</v>
      </c>
      <c r="M152" s="2">
        <v>9</v>
      </c>
      <c r="N152" s="2">
        <v>1</v>
      </c>
      <c r="O152" s="3">
        <f>SUM(F152:N152)-35</f>
        <v>41</v>
      </c>
      <c r="P152" s="8">
        <v>9</v>
      </c>
      <c r="Q152" s="2">
        <v>7</v>
      </c>
      <c r="R152" s="2"/>
    </row>
    <row r="153" spans="1:18" ht="17.25" thickBot="1" thickTop="1">
      <c r="A153" s="5">
        <v>39</v>
      </c>
      <c r="B153" s="5" t="s">
        <v>8</v>
      </c>
      <c r="C153" s="5"/>
      <c r="D153" s="10" t="s">
        <v>15</v>
      </c>
      <c r="E153" s="8">
        <v>10</v>
      </c>
      <c r="F153" s="33">
        <v>11</v>
      </c>
      <c r="G153" s="2">
        <v>8</v>
      </c>
      <c r="H153" s="2">
        <v>7</v>
      </c>
      <c r="I153" s="2">
        <v>8</v>
      </c>
      <c r="J153" s="22">
        <v>10</v>
      </c>
      <c r="K153" s="2">
        <v>8</v>
      </c>
      <c r="L153" s="2">
        <v>7</v>
      </c>
      <c r="M153" s="2">
        <v>3</v>
      </c>
      <c r="N153" s="22">
        <v>18</v>
      </c>
      <c r="O153" s="3">
        <f>SUM(F153:N153)-39</f>
        <v>41</v>
      </c>
      <c r="P153" s="8">
        <v>10</v>
      </c>
      <c r="Q153" s="2"/>
      <c r="R153" s="2">
        <v>3</v>
      </c>
    </row>
    <row r="154" spans="1:18" ht="17.25" thickBot="1" thickTop="1">
      <c r="A154" s="5">
        <v>41</v>
      </c>
      <c r="B154" s="5" t="s">
        <v>8</v>
      </c>
      <c r="C154" s="5"/>
      <c r="D154" s="10" t="s">
        <v>63</v>
      </c>
      <c r="E154" s="8">
        <v>11</v>
      </c>
      <c r="F154" s="33">
        <v>13</v>
      </c>
      <c r="G154" s="2">
        <v>5</v>
      </c>
      <c r="H154" s="22">
        <v>11</v>
      </c>
      <c r="I154" s="2">
        <v>7</v>
      </c>
      <c r="J154" s="22">
        <v>13</v>
      </c>
      <c r="K154" s="2">
        <v>9</v>
      </c>
      <c r="L154" s="2">
        <v>4</v>
      </c>
      <c r="M154" s="2">
        <v>11</v>
      </c>
      <c r="N154" s="2">
        <v>6</v>
      </c>
      <c r="O154" s="3">
        <f>SUM(F154:N154)-37</f>
        <v>42</v>
      </c>
      <c r="P154" s="8">
        <v>11</v>
      </c>
      <c r="Q154" s="2"/>
      <c r="R154" s="2">
        <v>4</v>
      </c>
    </row>
    <row r="155" spans="1:18" ht="17.25" thickBot="1" thickTop="1">
      <c r="A155" s="5" t="s">
        <v>81</v>
      </c>
      <c r="B155" s="5" t="s">
        <v>3</v>
      </c>
      <c r="C155" s="5" t="s">
        <v>90</v>
      </c>
      <c r="D155" s="10" t="s">
        <v>50</v>
      </c>
      <c r="E155" s="8">
        <v>12</v>
      </c>
      <c r="F155" s="13">
        <v>10</v>
      </c>
      <c r="G155" s="22">
        <v>13</v>
      </c>
      <c r="H155" s="39">
        <v>6</v>
      </c>
      <c r="I155" s="2">
        <v>2</v>
      </c>
      <c r="J155" s="2">
        <v>8</v>
      </c>
      <c r="K155" s="22">
        <v>13</v>
      </c>
      <c r="L155" s="22">
        <v>11</v>
      </c>
      <c r="M155" s="2">
        <v>10</v>
      </c>
      <c r="N155" s="2">
        <v>9</v>
      </c>
      <c r="O155" s="3">
        <f>SUM(F155:N155)-37</f>
        <v>45</v>
      </c>
      <c r="P155" s="8">
        <v>12</v>
      </c>
      <c r="Q155" s="2">
        <v>8</v>
      </c>
      <c r="R155" s="2"/>
    </row>
    <row r="156" spans="1:18" ht="17.25" thickBot="1" thickTop="1">
      <c r="A156" s="5">
        <v>37</v>
      </c>
      <c r="B156" s="5" t="s">
        <v>8</v>
      </c>
      <c r="C156" s="5"/>
      <c r="D156" s="10" t="s">
        <v>92</v>
      </c>
      <c r="E156" s="8">
        <v>13</v>
      </c>
      <c r="F156" s="13">
        <v>8</v>
      </c>
      <c r="G156" s="2">
        <v>11</v>
      </c>
      <c r="H156" s="2">
        <v>9</v>
      </c>
      <c r="I156" s="2">
        <v>9</v>
      </c>
      <c r="J156" s="2">
        <v>4</v>
      </c>
      <c r="K156" s="2">
        <v>11</v>
      </c>
      <c r="L156" s="22">
        <v>12</v>
      </c>
      <c r="M156" s="22">
        <v>18</v>
      </c>
      <c r="N156" s="22">
        <v>18</v>
      </c>
      <c r="O156" s="3">
        <f>SUM(F156:N156)-52</f>
        <v>48</v>
      </c>
      <c r="P156" s="8">
        <v>13</v>
      </c>
      <c r="Q156" s="2"/>
      <c r="R156" s="2">
        <v>5</v>
      </c>
    </row>
    <row r="157" spans="1:18" ht="17.25" thickBot="1" thickTop="1">
      <c r="A157" s="5">
        <v>44</v>
      </c>
      <c r="B157" s="5" t="s">
        <v>3</v>
      </c>
      <c r="C157" s="5" t="s">
        <v>67</v>
      </c>
      <c r="D157" s="10" t="s">
        <v>32</v>
      </c>
      <c r="E157" s="8">
        <v>14</v>
      </c>
      <c r="F157" s="33">
        <v>14</v>
      </c>
      <c r="G157" s="2">
        <v>14</v>
      </c>
      <c r="H157" s="2">
        <v>13</v>
      </c>
      <c r="I157" s="2">
        <v>10</v>
      </c>
      <c r="J157" s="2">
        <v>7</v>
      </c>
      <c r="K157" s="2">
        <v>12</v>
      </c>
      <c r="L157" s="22">
        <v>15</v>
      </c>
      <c r="M157" s="2">
        <v>1</v>
      </c>
      <c r="N157" s="22">
        <v>18</v>
      </c>
      <c r="O157" s="3">
        <f>SUM(F157:N157)-47</f>
        <v>57</v>
      </c>
      <c r="P157" s="8">
        <v>14</v>
      </c>
      <c r="Q157" s="2">
        <v>9</v>
      </c>
      <c r="R157" s="2"/>
    </row>
    <row r="158" spans="1:18" ht="17.25" thickBot="1" thickTop="1">
      <c r="A158" s="5">
        <v>55</v>
      </c>
      <c r="B158" s="5" t="s">
        <v>3</v>
      </c>
      <c r="C158" s="5" t="s">
        <v>85</v>
      </c>
      <c r="D158" s="10" t="s">
        <v>93</v>
      </c>
      <c r="E158" s="8">
        <v>15</v>
      </c>
      <c r="F158" s="13">
        <v>15</v>
      </c>
      <c r="G158" s="22">
        <v>15</v>
      </c>
      <c r="H158" s="22">
        <v>16</v>
      </c>
      <c r="I158" s="2">
        <v>14</v>
      </c>
      <c r="J158" s="2">
        <v>15</v>
      </c>
      <c r="K158" s="2">
        <v>15</v>
      </c>
      <c r="L158" s="22">
        <v>17</v>
      </c>
      <c r="M158" s="2">
        <v>13</v>
      </c>
      <c r="N158" s="2">
        <v>11</v>
      </c>
      <c r="O158" s="3">
        <f>SUM(F158:N158)-48</f>
        <v>83</v>
      </c>
      <c r="P158" s="8">
        <v>15</v>
      </c>
      <c r="Q158" s="2">
        <v>10</v>
      </c>
      <c r="R158" s="2"/>
    </row>
    <row r="159" spans="1:18" ht="17.25" thickBot="1" thickTop="1">
      <c r="A159" s="5">
        <v>40</v>
      </c>
      <c r="B159" s="5" t="s">
        <v>3</v>
      </c>
      <c r="C159" s="5" t="s">
        <v>21</v>
      </c>
      <c r="D159" s="10" t="s">
        <v>7</v>
      </c>
      <c r="E159" s="8">
        <v>16</v>
      </c>
      <c r="F159" s="33">
        <v>17</v>
      </c>
      <c r="G159" s="22">
        <v>18</v>
      </c>
      <c r="H159" s="2">
        <v>15</v>
      </c>
      <c r="I159" s="2">
        <v>16</v>
      </c>
      <c r="J159" s="22">
        <v>17</v>
      </c>
      <c r="K159" s="2">
        <v>14</v>
      </c>
      <c r="L159" s="2">
        <v>16</v>
      </c>
      <c r="M159" s="2">
        <v>14</v>
      </c>
      <c r="N159" s="2">
        <v>10</v>
      </c>
      <c r="O159" s="3">
        <f>SUM(F159:N159)-52</f>
        <v>85</v>
      </c>
      <c r="P159" s="8">
        <v>16</v>
      </c>
      <c r="Q159" s="2">
        <v>11</v>
      </c>
      <c r="R159" s="2"/>
    </row>
    <row r="160" spans="1:18" ht="17.25" thickBot="1" thickTop="1">
      <c r="A160" s="5">
        <v>64</v>
      </c>
      <c r="B160" s="5" t="s">
        <v>3</v>
      </c>
      <c r="C160" s="5"/>
      <c r="D160" s="10" t="s">
        <v>24</v>
      </c>
      <c r="E160" s="8">
        <v>17</v>
      </c>
      <c r="F160" s="33">
        <v>16</v>
      </c>
      <c r="G160" s="22">
        <v>16</v>
      </c>
      <c r="H160" s="2">
        <v>14</v>
      </c>
      <c r="I160" s="2">
        <v>15</v>
      </c>
      <c r="J160" s="2">
        <v>16</v>
      </c>
      <c r="K160" s="2">
        <v>16</v>
      </c>
      <c r="L160" s="2">
        <v>14</v>
      </c>
      <c r="M160" s="2">
        <v>14</v>
      </c>
      <c r="N160" s="22">
        <v>18</v>
      </c>
      <c r="O160" s="3">
        <f>SUM(F160:N160)-50</f>
        <v>89</v>
      </c>
      <c r="P160" s="8">
        <v>17</v>
      </c>
      <c r="Q160" s="2">
        <v>12</v>
      </c>
      <c r="R160" s="2"/>
    </row>
    <row r="161" spans="1:18" ht="17.25" thickBot="1" thickTop="1">
      <c r="A161" s="5">
        <v>48</v>
      </c>
      <c r="B161" s="5" t="s">
        <v>3</v>
      </c>
      <c r="C161" s="5" t="s">
        <v>83</v>
      </c>
      <c r="D161" s="10" t="s">
        <v>84</v>
      </c>
      <c r="E161" s="8">
        <v>18</v>
      </c>
      <c r="F161" s="13">
        <v>18</v>
      </c>
      <c r="G161" s="2">
        <v>17</v>
      </c>
      <c r="H161" s="2">
        <v>18</v>
      </c>
      <c r="I161" s="2">
        <v>18</v>
      </c>
      <c r="J161" s="2">
        <v>18</v>
      </c>
      <c r="K161" s="2">
        <v>18</v>
      </c>
      <c r="L161" s="22">
        <v>18</v>
      </c>
      <c r="M161" s="22">
        <v>18</v>
      </c>
      <c r="N161" s="22">
        <v>18</v>
      </c>
      <c r="O161" s="3">
        <f>SUM(F161:N161)-54</f>
        <v>107</v>
      </c>
      <c r="P161" s="8">
        <v>18</v>
      </c>
      <c r="Q161" s="2">
        <v>13</v>
      </c>
      <c r="R161" s="2"/>
    </row>
    <row r="162" ht="16.5" thickBot="1" thickTop="1"/>
    <row r="163" spans="1:19" ht="15.75" thickTop="1">
      <c r="A163" s="24" t="s">
        <v>91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"/>
      <c r="P163" s="26" t="s">
        <v>35</v>
      </c>
      <c r="Q163" s="24" t="s">
        <v>36</v>
      </c>
      <c r="R163" s="25"/>
      <c r="S163" s="26"/>
    </row>
    <row r="164" spans="1:19" ht="15.75" thickBot="1">
      <c r="A164" s="29" t="s">
        <v>30</v>
      </c>
      <c r="B164" s="30"/>
      <c r="C164" s="30"/>
      <c r="D164" s="30"/>
      <c r="E164" s="30" t="s">
        <v>26</v>
      </c>
      <c r="F164" s="30" t="s">
        <v>10</v>
      </c>
      <c r="G164" s="30"/>
      <c r="H164" s="30"/>
      <c r="I164" s="30"/>
      <c r="J164" s="30"/>
      <c r="K164" s="30"/>
      <c r="L164" s="30"/>
      <c r="M164" s="30"/>
      <c r="N164" s="30"/>
      <c r="O164" s="4"/>
      <c r="P164" s="31"/>
      <c r="Q164" s="29" t="s">
        <v>34</v>
      </c>
      <c r="R164" s="30" t="s">
        <v>3</v>
      </c>
      <c r="S164" s="31" t="s">
        <v>8</v>
      </c>
    </row>
    <row r="165" spans="1:19" ht="17.25" thickBot="1" thickTop="1">
      <c r="A165" s="8" t="s">
        <v>16</v>
      </c>
      <c r="B165" s="8" t="s">
        <v>0</v>
      </c>
      <c r="C165" s="8" t="s">
        <v>1</v>
      </c>
      <c r="D165" s="8" t="s">
        <v>2</v>
      </c>
      <c r="E165" s="8"/>
      <c r="F165" s="8">
        <v>1</v>
      </c>
      <c r="G165" s="8">
        <v>2</v>
      </c>
      <c r="H165" s="8">
        <v>3</v>
      </c>
      <c r="I165" s="8">
        <v>4</v>
      </c>
      <c r="J165" s="8">
        <v>5</v>
      </c>
      <c r="K165" s="8">
        <v>6</v>
      </c>
      <c r="L165" s="8">
        <v>7</v>
      </c>
      <c r="M165" s="8">
        <v>8</v>
      </c>
      <c r="N165" s="48">
        <v>9</v>
      </c>
      <c r="O165" s="8">
        <v>10</v>
      </c>
      <c r="P165" s="51"/>
      <c r="Q165" s="8"/>
      <c r="R165" s="8"/>
      <c r="S165" s="8"/>
    </row>
    <row r="166" spans="1:19" ht="17.25" thickBot="1" thickTop="1">
      <c r="A166" s="7">
        <v>611</v>
      </c>
      <c r="B166" s="7" t="s">
        <v>3</v>
      </c>
      <c r="C166" s="7"/>
      <c r="D166" s="9" t="s">
        <v>5</v>
      </c>
      <c r="E166" s="8">
        <v>1</v>
      </c>
      <c r="F166" s="44">
        <v>7</v>
      </c>
      <c r="G166" s="37">
        <v>1</v>
      </c>
      <c r="H166" s="37">
        <v>2</v>
      </c>
      <c r="I166" s="23">
        <v>6</v>
      </c>
      <c r="J166" s="37">
        <v>2</v>
      </c>
      <c r="K166" s="37">
        <v>1</v>
      </c>
      <c r="L166" s="37">
        <v>1</v>
      </c>
      <c r="M166" s="37">
        <v>4</v>
      </c>
      <c r="N166" s="50">
        <v>2</v>
      </c>
      <c r="O166" s="23">
        <v>8</v>
      </c>
      <c r="P166" s="36">
        <f>SUM(F166:O166)-21</f>
        <v>13</v>
      </c>
      <c r="Q166" s="8">
        <v>1</v>
      </c>
      <c r="R166" s="37">
        <v>1</v>
      </c>
      <c r="S166" s="37"/>
    </row>
    <row r="167" spans="1:19" ht="17.25" thickBot="1" thickTop="1">
      <c r="A167" s="5">
        <v>147</v>
      </c>
      <c r="B167" s="5" t="s">
        <v>3</v>
      </c>
      <c r="C167" s="5" t="s">
        <v>95</v>
      </c>
      <c r="D167" s="10" t="s">
        <v>23</v>
      </c>
      <c r="E167" s="8">
        <v>2</v>
      </c>
      <c r="F167" s="36">
        <v>3</v>
      </c>
      <c r="G167" s="37">
        <v>2</v>
      </c>
      <c r="H167" s="37">
        <v>4</v>
      </c>
      <c r="I167" s="37">
        <v>3</v>
      </c>
      <c r="J167" s="23">
        <v>5</v>
      </c>
      <c r="K167" s="37">
        <v>3</v>
      </c>
      <c r="L167" s="23">
        <v>5</v>
      </c>
      <c r="M167" s="37">
        <v>1</v>
      </c>
      <c r="N167" s="50">
        <v>1</v>
      </c>
      <c r="O167" s="22">
        <v>6</v>
      </c>
      <c r="P167" s="36">
        <f>SUM(F167:O167)-16</f>
        <v>17</v>
      </c>
      <c r="Q167" s="8">
        <v>2</v>
      </c>
      <c r="R167" s="37">
        <v>2</v>
      </c>
      <c r="S167" s="37"/>
    </row>
    <row r="168" spans="1:19" ht="17.25" thickBot="1" thickTop="1">
      <c r="A168" s="5" t="s">
        <v>99</v>
      </c>
      <c r="B168" s="5" t="s">
        <v>8</v>
      </c>
      <c r="C168" s="5" t="s">
        <v>8</v>
      </c>
      <c r="D168" s="10" t="s">
        <v>14</v>
      </c>
      <c r="E168" s="8">
        <v>3</v>
      </c>
      <c r="F168" s="36">
        <v>2</v>
      </c>
      <c r="G168" s="23">
        <v>6</v>
      </c>
      <c r="H168" s="37">
        <v>1</v>
      </c>
      <c r="I168" s="37">
        <v>2</v>
      </c>
      <c r="J168" s="37">
        <v>3</v>
      </c>
      <c r="K168" s="37">
        <v>2</v>
      </c>
      <c r="L168" s="37">
        <v>3</v>
      </c>
      <c r="M168" s="23">
        <v>6</v>
      </c>
      <c r="N168" s="46">
        <v>6</v>
      </c>
      <c r="O168" s="2">
        <v>5</v>
      </c>
      <c r="P168" s="36">
        <f>SUM(F168:O168)-18</f>
        <v>18</v>
      </c>
      <c r="Q168" s="8">
        <v>3</v>
      </c>
      <c r="R168" s="37"/>
      <c r="S168" s="37">
        <v>1</v>
      </c>
    </row>
    <row r="169" spans="1:19" ht="17.25" thickBot="1" thickTop="1">
      <c r="A169" s="5" t="s">
        <v>102</v>
      </c>
      <c r="B169" s="5" t="s">
        <v>8</v>
      </c>
      <c r="C169" s="5" t="s">
        <v>8</v>
      </c>
      <c r="D169" s="10" t="s">
        <v>55</v>
      </c>
      <c r="E169" s="8">
        <v>4</v>
      </c>
      <c r="F169" s="44">
        <v>5</v>
      </c>
      <c r="G169" s="37">
        <v>4</v>
      </c>
      <c r="H169" s="23">
        <v>5</v>
      </c>
      <c r="I169" s="37">
        <v>1</v>
      </c>
      <c r="J169" s="37">
        <v>1</v>
      </c>
      <c r="K169" s="37">
        <v>4</v>
      </c>
      <c r="L169" s="37">
        <v>2</v>
      </c>
      <c r="M169" s="37">
        <v>5</v>
      </c>
      <c r="N169" s="50">
        <v>4</v>
      </c>
      <c r="O169" s="22">
        <v>14</v>
      </c>
      <c r="P169" s="36">
        <f>SUM(F169:O169)-24</f>
        <v>21</v>
      </c>
      <c r="Q169" s="8">
        <v>4</v>
      </c>
      <c r="R169" s="37"/>
      <c r="S169" s="37">
        <v>2</v>
      </c>
    </row>
    <row r="170" spans="1:19" ht="17.25" thickBot="1" thickTop="1">
      <c r="A170" s="6">
        <v>777</v>
      </c>
      <c r="B170" s="6" t="s">
        <v>3</v>
      </c>
      <c r="C170" s="6"/>
      <c r="D170" s="11" t="s">
        <v>20</v>
      </c>
      <c r="E170" s="8">
        <v>5</v>
      </c>
      <c r="F170" s="44">
        <v>10</v>
      </c>
      <c r="G170" s="37">
        <v>7</v>
      </c>
      <c r="H170" s="37">
        <v>3</v>
      </c>
      <c r="I170" s="23">
        <v>8</v>
      </c>
      <c r="J170" s="37">
        <v>7</v>
      </c>
      <c r="K170" s="37">
        <v>10</v>
      </c>
      <c r="L170" s="23">
        <v>14</v>
      </c>
      <c r="M170" s="37">
        <v>2</v>
      </c>
      <c r="N170" s="50">
        <v>5</v>
      </c>
      <c r="O170" s="2">
        <v>4</v>
      </c>
      <c r="P170" s="36">
        <f>SUM(F170:O170)-32</f>
        <v>38</v>
      </c>
      <c r="Q170" s="8">
        <v>5</v>
      </c>
      <c r="R170" s="37">
        <v>3</v>
      </c>
      <c r="S170" s="37"/>
    </row>
    <row r="171" spans="1:19" ht="17.25" thickBot="1" thickTop="1">
      <c r="A171" s="5" t="s">
        <v>107</v>
      </c>
      <c r="B171" s="5" t="s">
        <v>8</v>
      </c>
      <c r="C171" s="5" t="s">
        <v>8</v>
      </c>
      <c r="D171" s="10" t="s">
        <v>63</v>
      </c>
      <c r="E171" s="8">
        <v>6</v>
      </c>
      <c r="F171" s="36">
        <v>4</v>
      </c>
      <c r="G171" s="37">
        <v>5</v>
      </c>
      <c r="H171" s="23">
        <v>8</v>
      </c>
      <c r="I171" s="37">
        <v>5</v>
      </c>
      <c r="J171" s="37">
        <v>4</v>
      </c>
      <c r="K171" s="37">
        <v>6</v>
      </c>
      <c r="L171" s="37">
        <v>6</v>
      </c>
      <c r="M171" s="37">
        <v>8</v>
      </c>
      <c r="N171" s="46">
        <v>10</v>
      </c>
      <c r="O171" s="22">
        <v>10</v>
      </c>
      <c r="P171" s="36">
        <f>SUM(F171:O171)-28</f>
        <v>38</v>
      </c>
      <c r="Q171" s="8">
        <v>6</v>
      </c>
      <c r="R171" s="37"/>
      <c r="S171" s="37">
        <v>3</v>
      </c>
    </row>
    <row r="172" spans="1:19" ht="17.25" thickBot="1" thickTop="1">
      <c r="A172" s="5">
        <v>60</v>
      </c>
      <c r="B172" s="5" t="s">
        <v>3</v>
      </c>
      <c r="C172" s="5" t="s">
        <v>97</v>
      </c>
      <c r="D172" s="10" t="s">
        <v>9</v>
      </c>
      <c r="E172" s="8">
        <v>7</v>
      </c>
      <c r="F172" s="36">
        <v>1</v>
      </c>
      <c r="G172" s="37">
        <v>3</v>
      </c>
      <c r="H172" s="23">
        <v>14</v>
      </c>
      <c r="I172" s="23">
        <v>14</v>
      </c>
      <c r="J172" s="23">
        <v>14</v>
      </c>
      <c r="K172" s="37">
        <v>14</v>
      </c>
      <c r="L172" s="37">
        <v>14</v>
      </c>
      <c r="M172" s="37">
        <v>3</v>
      </c>
      <c r="N172" s="50">
        <v>3</v>
      </c>
      <c r="O172" s="2">
        <v>2</v>
      </c>
      <c r="P172" s="36">
        <f>SUM(F172:O172)-42</f>
        <v>40</v>
      </c>
      <c r="Q172" s="8">
        <v>7</v>
      </c>
      <c r="R172" s="37">
        <v>4</v>
      </c>
      <c r="S172" s="37"/>
    </row>
    <row r="173" spans="1:19" ht="17.25" thickBot="1" thickTop="1">
      <c r="A173" s="7">
        <v>8</v>
      </c>
      <c r="B173" s="7" t="s">
        <v>3</v>
      </c>
      <c r="C173" s="7" t="s">
        <v>17</v>
      </c>
      <c r="D173" s="9" t="s">
        <v>4</v>
      </c>
      <c r="E173" s="8">
        <v>8</v>
      </c>
      <c r="F173" s="44">
        <v>8</v>
      </c>
      <c r="G173" s="23">
        <v>10</v>
      </c>
      <c r="H173" s="37">
        <v>6</v>
      </c>
      <c r="I173" s="37">
        <v>7</v>
      </c>
      <c r="J173" s="37">
        <v>6</v>
      </c>
      <c r="K173" s="37">
        <v>5</v>
      </c>
      <c r="L173" s="37">
        <v>4</v>
      </c>
      <c r="M173" s="23">
        <v>10</v>
      </c>
      <c r="N173" s="50">
        <v>9</v>
      </c>
      <c r="O173" s="2">
        <v>3</v>
      </c>
      <c r="P173" s="36">
        <f>SUM(F173:O173)-28</f>
        <v>40</v>
      </c>
      <c r="Q173" s="8">
        <v>8</v>
      </c>
      <c r="R173" s="37">
        <v>5</v>
      </c>
      <c r="S173" s="37"/>
    </row>
    <row r="174" spans="1:19" ht="17.25" thickBot="1" thickTop="1">
      <c r="A174" s="5">
        <v>137</v>
      </c>
      <c r="B174" s="5" t="s">
        <v>3</v>
      </c>
      <c r="C174" s="5" t="s">
        <v>89</v>
      </c>
      <c r="D174" s="10" t="s">
        <v>22</v>
      </c>
      <c r="E174" s="8">
        <v>9</v>
      </c>
      <c r="F174" s="36">
        <v>9</v>
      </c>
      <c r="G174" s="37">
        <v>9</v>
      </c>
      <c r="H174" s="23">
        <v>14</v>
      </c>
      <c r="I174" s="23">
        <v>10</v>
      </c>
      <c r="J174" s="23">
        <v>11</v>
      </c>
      <c r="K174" s="37">
        <v>7</v>
      </c>
      <c r="L174" s="37">
        <v>7</v>
      </c>
      <c r="M174" s="37">
        <v>7</v>
      </c>
      <c r="N174" s="50">
        <v>7</v>
      </c>
      <c r="O174" s="2">
        <v>1</v>
      </c>
      <c r="P174" s="36">
        <f>SUM(F174:O174)-35</f>
        <v>47</v>
      </c>
      <c r="Q174" s="8">
        <v>9</v>
      </c>
      <c r="R174" s="37">
        <v>6</v>
      </c>
      <c r="S174" s="37"/>
    </row>
    <row r="175" spans="1:19" ht="17.25" thickBot="1" thickTop="1">
      <c r="A175" s="5" t="s">
        <v>96</v>
      </c>
      <c r="B175" s="5" t="s">
        <v>8</v>
      </c>
      <c r="C175" s="5" t="s">
        <v>8</v>
      </c>
      <c r="D175" s="10" t="s">
        <v>46</v>
      </c>
      <c r="E175" s="8">
        <v>10</v>
      </c>
      <c r="F175" s="44">
        <v>11</v>
      </c>
      <c r="G175" s="37">
        <v>8</v>
      </c>
      <c r="H175" s="23">
        <v>9</v>
      </c>
      <c r="I175" s="37">
        <v>4</v>
      </c>
      <c r="J175" s="23">
        <v>12</v>
      </c>
      <c r="K175" s="37">
        <v>8</v>
      </c>
      <c r="L175" s="37">
        <v>9</v>
      </c>
      <c r="M175" s="37">
        <v>9</v>
      </c>
      <c r="N175" s="50">
        <v>9</v>
      </c>
      <c r="O175" s="2">
        <v>9</v>
      </c>
      <c r="P175" s="36">
        <f>SUM(F175:O175)-32</f>
        <v>56</v>
      </c>
      <c r="Q175" s="8">
        <v>10</v>
      </c>
      <c r="R175" s="37"/>
      <c r="S175" s="37">
        <v>4</v>
      </c>
    </row>
    <row r="176" spans="1:19" ht="17.25" thickBot="1" thickTop="1">
      <c r="A176" s="5" t="s">
        <v>106</v>
      </c>
      <c r="B176" s="5" t="s">
        <v>8</v>
      </c>
      <c r="C176" s="5" t="s">
        <v>8</v>
      </c>
      <c r="D176" s="10" t="s">
        <v>105</v>
      </c>
      <c r="E176" s="8">
        <v>11</v>
      </c>
      <c r="F176" s="44">
        <v>14</v>
      </c>
      <c r="G176" s="23">
        <v>11</v>
      </c>
      <c r="H176" s="37">
        <v>10</v>
      </c>
      <c r="I176" s="37">
        <v>9</v>
      </c>
      <c r="J176" s="37">
        <v>10</v>
      </c>
      <c r="K176" s="37">
        <v>9</v>
      </c>
      <c r="L176" s="37">
        <v>8</v>
      </c>
      <c r="M176" s="23">
        <v>11</v>
      </c>
      <c r="N176" s="50">
        <v>11</v>
      </c>
      <c r="O176" s="2">
        <v>7</v>
      </c>
      <c r="P176" s="36">
        <f>SUM(F176:O176)-36</f>
        <v>64</v>
      </c>
      <c r="Q176" s="8">
        <v>11</v>
      </c>
      <c r="R176" s="37"/>
      <c r="S176" s="37">
        <v>5</v>
      </c>
    </row>
    <row r="177" spans="1:19" ht="17.25" thickBot="1" thickTop="1">
      <c r="A177" s="5">
        <v>64</v>
      </c>
      <c r="B177" s="5" t="s">
        <v>3</v>
      </c>
      <c r="C177" s="5" t="s">
        <v>97</v>
      </c>
      <c r="D177" s="10" t="s">
        <v>98</v>
      </c>
      <c r="E177" s="8">
        <v>12</v>
      </c>
      <c r="F177" s="36">
        <v>12</v>
      </c>
      <c r="G177" s="37">
        <v>13</v>
      </c>
      <c r="H177" s="37">
        <v>7</v>
      </c>
      <c r="I177" s="37">
        <v>11</v>
      </c>
      <c r="J177" s="37">
        <v>9</v>
      </c>
      <c r="K177" s="37">
        <v>11</v>
      </c>
      <c r="L177" s="37">
        <v>14</v>
      </c>
      <c r="M177" s="23">
        <v>14</v>
      </c>
      <c r="N177" s="46">
        <v>14</v>
      </c>
      <c r="O177" s="22">
        <v>14</v>
      </c>
      <c r="P177" s="36">
        <f>SUM(F177:O177)-42</f>
        <v>77</v>
      </c>
      <c r="Q177" s="8">
        <v>12</v>
      </c>
      <c r="R177" s="37">
        <v>7</v>
      </c>
      <c r="S177" s="37"/>
    </row>
    <row r="178" spans="1:19" ht="17.25" thickBot="1" thickTop="1">
      <c r="A178" s="7">
        <v>40</v>
      </c>
      <c r="B178" s="7" t="s">
        <v>3</v>
      </c>
      <c r="C178" s="7" t="s">
        <v>56</v>
      </c>
      <c r="D178" s="9" t="s">
        <v>7</v>
      </c>
      <c r="E178" s="8">
        <v>13</v>
      </c>
      <c r="F178" s="44">
        <v>13</v>
      </c>
      <c r="G178" s="37">
        <v>12</v>
      </c>
      <c r="H178" s="23">
        <v>14</v>
      </c>
      <c r="I178" s="37">
        <v>12</v>
      </c>
      <c r="J178" s="23">
        <v>13</v>
      </c>
      <c r="K178" s="37">
        <v>12</v>
      </c>
      <c r="L178" s="37">
        <v>11</v>
      </c>
      <c r="M178" s="37">
        <v>13</v>
      </c>
      <c r="N178" s="50">
        <v>13</v>
      </c>
      <c r="O178" s="2">
        <v>12</v>
      </c>
      <c r="P178" s="36">
        <f>SUM(F178:O178)-40</f>
        <v>85</v>
      </c>
      <c r="Q178" s="8">
        <v>13</v>
      </c>
      <c r="R178" s="37">
        <v>8</v>
      </c>
      <c r="S178" s="37"/>
    </row>
    <row r="179" spans="1:19" ht="17.25" thickBot="1" thickTop="1">
      <c r="A179" s="7">
        <v>71</v>
      </c>
      <c r="B179" s="7" t="s">
        <v>3</v>
      </c>
      <c r="C179" s="7" t="s">
        <v>97</v>
      </c>
      <c r="D179" s="9" t="s">
        <v>66</v>
      </c>
      <c r="E179" s="8">
        <v>14</v>
      </c>
      <c r="F179" s="44">
        <v>14</v>
      </c>
      <c r="G179" s="37">
        <v>14</v>
      </c>
      <c r="H179" s="23">
        <v>14</v>
      </c>
      <c r="I179" s="37">
        <v>14</v>
      </c>
      <c r="J179" s="23">
        <v>14</v>
      </c>
      <c r="K179" s="37">
        <v>13</v>
      </c>
      <c r="L179" s="37">
        <v>10</v>
      </c>
      <c r="M179" s="37">
        <v>12</v>
      </c>
      <c r="N179" s="50">
        <v>12</v>
      </c>
      <c r="O179" s="2">
        <v>11</v>
      </c>
      <c r="P179" s="36">
        <f>SUM(F179:O179)-42</f>
        <v>86</v>
      </c>
      <c r="Q179" s="8">
        <v>14</v>
      </c>
      <c r="R179" s="37">
        <v>9</v>
      </c>
      <c r="S179" s="37"/>
    </row>
    <row r="180" spans="1:19" ht="17.25" thickBot="1" thickTop="1">
      <c r="A180" s="7"/>
      <c r="B180" s="7"/>
      <c r="C180" s="7"/>
      <c r="D180" s="9"/>
      <c r="E180" s="8"/>
      <c r="F180" s="36"/>
      <c r="G180" s="37"/>
      <c r="H180" s="37"/>
      <c r="I180" s="37"/>
      <c r="J180" s="37"/>
      <c r="K180" s="37"/>
      <c r="L180" s="37"/>
      <c r="M180" s="37"/>
      <c r="N180" s="50"/>
      <c r="O180" s="2"/>
      <c r="P180" s="36"/>
      <c r="Q180" s="49"/>
      <c r="R180" s="37"/>
      <c r="S180" s="37"/>
    </row>
    <row r="181" spans="1:19" ht="17.25" thickBot="1" thickTop="1">
      <c r="A181" s="7"/>
      <c r="B181" s="7"/>
      <c r="C181" s="7"/>
      <c r="D181" s="9"/>
      <c r="E181" s="8"/>
      <c r="F181" s="36"/>
      <c r="G181" s="37"/>
      <c r="H181" s="37"/>
      <c r="I181" s="37"/>
      <c r="J181" s="37"/>
      <c r="K181" s="37"/>
      <c r="L181" s="37"/>
      <c r="M181" s="37"/>
      <c r="N181" s="50"/>
      <c r="O181" s="2"/>
      <c r="P181" s="36"/>
      <c r="Q181" s="49"/>
      <c r="R181" s="37"/>
      <c r="S181" s="37"/>
    </row>
    <row r="182" spans="1:19" ht="17.25" thickBot="1" thickTop="1">
      <c r="A182" s="7"/>
      <c r="B182" s="7"/>
      <c r="C182" s="7"/>
      <c r="D182" s="9"/>
      <c r="E182" s="8"/>
      <c r="F182" s="36"/>
      <c r="G182" s="37"/>
      <c r="H182" s="37"/>
      <c r="I182" s="37"/>
      <c r="J182" s="37"/>
      <c r="K182" s="37"/>
      <c r="L182" s="37"/>
      <c r="M182" s="37"/>
      <c r="N182" s="50"/>
      <c r="O182" s="2"/>
      <c r="P182" s="36"/>
      <c r="Q182" s="49"/>
      <c r="R182" s="37"/>
      <c r="S182" s="37"/>
    </row>
    <row r="183" spans="1:19" ht="17.25" thickBot="1" thickTop="1">
      <c r="A183" s="7"/>
      <c r="B183" s="7"/>
      <c r="C183" s="7"/>
      <c r="D183" s="9"/>
      <c r="E183" s="8"/>
      <c r="F183" s="36"/>
      <c r="G183" s="37"/>
      <c r="H183" s="37"/>
      <c r="I183" s="37"/>
      <c r="J183" s="37"/>
      <c r="K183" s="37"/>
      <c r="L183" s="37"/>
      <c r="M183" s="37"/>
      <c r="N183" s="50"/>
      <c r="O183" s="2"/>
      <c r="P183" s="36"/>
      <c r="Q183" s="49"/>
      <c r="R183" s="37"/>
      <c r="S183" s="37"/>
    </row>
    <row r="184" spans="1:19" ht="17.25" thickBot="1" thickTop="1">
      <c r="A184" s="7"/>
      <c r="B184" s="7"/>
      <c r="C184" s="7"/>
      <c r="D184" s="9"/>
      <c r="E184" s="8"/>
      <c r="F184" s="36"/>
      <c r="G184" s="37"/>
      <c r="H184" s="37"/>
      <c r="I184" s="37"/>
      <c r="J184" s="37"/>
      <c r="K184" s="37"/>
      <c r="L184" s="37"/>
      <c r="M184" s="37"/>
      <c r="N184" s="50"/>
      <c r="O184" s="2"/>
      <c r="P184" s="36"/>
      <c r="Q184" s="49"/>
      <c r="R184" s="37"/>
      <c r="S184" s="37"/>
    </row>
    <row r="185" ht="15.75" thickTop="1"/>
  </sheetData>
  <printOptions/>
  <pageMargins left="0.37" right="0.25" top="0.47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cp:lastPrinted>2014-03-16T00:03:52Z</cp:lastPrinted>
  <dcterms:created xsi:type="dcterms:W3CDTF">2013-01-26T17:13:10Z</dcterms:created>
  <dcterms:modified xsi:type="dcterms:W3CDTF">2014-03-18T08:30:34Z</dcterms:modified>
  <cp:category/>
  <cp:version/>
  <cp:contentType/>
  <cp:contentStatus/>
</cp:coreProperties>
</file>